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1 сесія\проекти 31\31 сесія\1. програми\9. інвестиційна водоканал\"/>
    </mc:Choice>
  </mc:AlternateContent>
  <bookViews>
    <workbookView xWindow="0" yWindow="0" windowWidth="20490" windowHeight="7620" activeTab="1"/>
  </bookViews>
  <sheets>
    <sheet name=" додаток 4" sheetId="8" r:id="rId1"/>
    <sheet name="Додаток 5" sheetId="6" r:id="rId2"/>
    <sheet name="Додаток 6" sheetId="9" r:id="rId3"/>
    <sheet name="инвест" sheetId="10" r:id="rId4"/>
  </sheets>
  <definedNames>
    <definedName name="_xlnm.Print_Area" localSheetId="0">' додаток 4'!$A$1:$T$103</definedName>
    <definedName name="_xlnm.Print_Area" localSheetId="1">'Додаток 5'!$A$1:$X$97</definedName>
    <definedName name="_xlnm.Print_Area" localSheetId="2">'Додаток 6'!$A$1:$H$70</definedName>
  </definedNames>
  <calcPr calcId="162913"/>
</workbook>
</file>

<file path=xl/calcChain.xml><?xml version="1.0" encoding="utf-8"?>
<calcChain xmlns="http://schemas.openxmlformats.org/spreadsheetml/2006/main">
  <c r="K87" i="8" l="1"/>
  <c r="C90" i="8"/>
  <c r="C91" i="8" s="1"/>
  <c r="C87" i="8"/>
  <c r="C77" i="8"/>
  <c r="K51" i="8"/>
  <c r="C51" i="8"/>
  <c r="T46" i="8"/>
  <c r="O46" i="8"/>
  <c r="L46" i="8"/>
  <c r="K46" i="8"/>
  <c r="C46" i="8"/>
  <c r="K40" i="8"/>
  <c r="O40" i="8"/>
  <c r="L40" i="8"/>
  <c r="T40" i="8"/>
  <c r="C40" i="8"/>
  <c r="C56" i="8" s="1"/>
  <c r="C57" i="8" s="1"/>
  <c r="C92" i="8" s="1"/>
  <c r="C37" i="8"/>
  <c r="P37" i="6"/>
  <c r="C84" i="6"/>
  <c r="C85" i="6"/>
  <c r="N84" i="6"/>
  <c r="C74" i="6"/>
  <c r="C86" i="6" s="1"/>
  <c r="C37" i="6"/>
  <c r="C56" i="6" s="1"/>
  <c r="C57" i="6" s="1"/>
  <c r="C87" i="6" s="1"/>
  <c r="D51" i="9"/>
  <c r="D30" i="9"/>
  <c r="C30" i="9"/>
  <c r="E84" i="6"/>
  <c r="E51" i="6"/>
  <c r="D57" i="6"/>
  <c r="S51" i="6"/>
  <c r="R51" i="6"/>
  <c r="Q51" i="6"/>
  <c r="P51" i="6"/>
  <c r="N51" i="6"/>
  <c r="D51" i="6"/>
  <c r="O51" i="6"/>
  <c r="N91" i="8"/>
  <c r="E87" i="8"/>
  <c r="D57" i="8"/>
  <c r="M51" i="8"/>
  <c r="E51" i="8"/>
  <c r="D51" i="8"/>
  <c r="C13" i="10"/>
  <c r="C16" i="10"/>
  <c r="A84" i="6"/>
  <c r="C22" i="10"/>
  <c r="C21" i="10" s="1"/>
  <c r="C12" i="10"/>
  <c r="C11" i="10" s="1"/>
  <c r="C8" i="10"/>
  <c r="C7" i="10"/>
  <c r="D56" i="9"/>
  <c r="C52" i="9"/>
  <c r="C51" i="9" s="1"/>
  <c r="D45" i="9"/>
  <c r="C47" i="9"/>
  <c r="C20" i="10" s="1"/>
  <c r="C46" i="9"/>
  <c r="C45" i="9" s="1"/>
  <c r="G34" i="9"/>
  <c r="F34" i="9"/>
  <c r="E34" i="9"/>
  <c r="D27" i="9"/>
  <c r="C27" i="9"/>
  <c r="C28" i="9"/>
  <c r="D24" i="9"/>
  <c r="C25" i="9"/>
  <c r="C10" i="10" s="1"/>
  <c r="C9" i="10" s="1"/>
  <c r="C24" i="9"/>
  <c r="D20" i="9"/>
  <c r="C23" i="9"/>
  <c r="C22" i="9"/>
  <c r="C20" i="9"/>
  <c r="C21" i="9"/>
  <c r="C6" i="10" s="1"/>
  <c r="C5" i="10" s="1"/>
  <c r="N90" i="8"/>
  <c r="M85" i="8"/>
  <c r="M87" i="8"/>
  <c r="S87" i="8"/>
  <c r="S91" i="8" s="1"/>
  <c r="S90" i="8"/>
  <c r="L87" i="8"/>
  <c r="D85" i="8"/>
  <c r="D87" i="8"/>
  <c r="P85" i="8"/>
  <c r="L77" i="8"/>
  <c r="L90" i="8" s="1"/>
  <c r="L91" i="8" s="1"/>
  <c r="E77" i="8"/>
  <c r="E90" i="8"/>
  <c r="E91" i="8"/>
  <c r="D76" i="8"/>
  <c r="P76" i="8"/>
  <c r="D75" i="8"/>
  <c r="M75" i="8" s="1"/>
  <c r="M77" i="8" s="1"/>
  <c r="M90" i="8" s="1"/>
  <c r="M91" i="8" s="1"/>
  <c r="W45" i="6"/>
  <c r="W40" i="6"/>
  <c r="W37" i="6"/>
  <c r="W56" i="6" s="1"/>
  <c r="W57" i="6" s="1"/>
  <c r="S46" i="8"/>
  <c r="R46" i="8"/>
  <c r="S40" i="8"/>
  <c r="S37" i="8"/>
  <c r="S56" i="8"/>
  <c r="S57" i="8" s="1"/>
  <c r="S92" i="8" s="1"/>
  <c r="R37" i="8"/>
  <c r="R56" i="8" s="1"/>
  <c r="R57" i="8" s="1"/>
  <c r="E46" i="8"/>
  <c r="D45" i="8"/>
  <c r="D46" i="8"/>
  <c r="R40" i="8"/>
  <c r="E40" i="8"/>
  <c r="A40" i="8"/>
  <c r="D39" i="8"/>
  <c r="D40" i="8"/>
  <c r="T37" i="8"/>
  <c r="T56" i="8" s="1"/>
  <c r="T57" i="8" s="1"/>
  <c r="O37" i="8"/>
  <c r="O56" i="8" s="1"/>
  <c r="O57" i="8" s="1"/>
  <c r="L37" i="8"/>
  <c r="L56" i="8" s="1"/>
  <c r="L57" i="8" s="1"/>
  <c r="L92" i="8" s="1"/>
  <c r="K37" i="8"/>
  <c r="K56" i="8" s="1"/>
  <c r="K57" i="8" s="1"/>
  <c r="E37" i="8"/>
  <c r="D36" i="8"/>
  <c r="P36" i="8"/>
  <c r="D35" i="8"/>
  <c r="D34" i="8"/>
  <c r="M34" i="8" s="1"/>
  <c r="M37" i="8" s="1"/>
  <c r="M35" i="8"/>
  <c r="N35" i="8" s="1"/>
  <c r="N37" i="8" s="1"/>
  <c r="D82" i="6"/>
  <c r="D84" i="6"/>
  <c r="D73" i="6"/>
  <c r="T73" i="6"/>
  <c r="D72" i="6"/>
  <c r="T72" i="6"/>
  <c r="D44" i="6"/>
  <c r="T44" i="6" s="1"/>
  <c r="D45" i="6"/>
  <c r="D39" i="6"/>
  <c r="D40" i="6"/>
  <c r="D36" i="6"/>
  <c r="T36" i="6" s="1"/>
  <c r="D35" i="6"/>
  <c r="T35" i="6" s="1"/>
  <c r="D34" i="6"/>
  <c r="T34" i="6"/>
  <c r="T82" i="6"/>
  <c r="X84" i="6"/>
  <c r="V84" i="6"/>
  <c r="R84" i="6"/>
  <c r="Q84" i="6"/>
  <c r="Q85" i="6" s="1"/>
  <c r="Q86" i="6" s="1"/>
  <c r="P84" i="6"/>
  <c r="O82" i="6"/>
  <c r="O84" i="6"/>
  <c r="X74" i="6"/>
  <c r="X85" i="6"/>
  <c r="X86" i="6" s="1"/>
  <c r="X87" i="6" s="1"/>
  <c r="V74" i="6"/>
  <c r="V85" i="6"/>
  <c r="V86" i="6"/>
  <c r="S74" i="6"/>
  <c r="S85" i="6"/>
  <c r="S86" i="6"/>
  <c r="R74" i="6"/>
  <c r="Q74" i="6"/>
  <c r="P74" i="6"/>
  <c r="P85" i="6" s="1"/>
  <c r="P86" i="6" s="1"/>
  <c r="N74" i="6"/>
  <c r="N85" i="6"/>
  <c r="N86" i="6" s="1"/>
  <c r="E74" i="6"/>
  <c r="E85" i="6"/>
  <c r="E86" i="6"/>
  <c r="O73" i="6"/>
  <c r="O72" i="6"/>
  <c r="O74" i="6" s="1"/>
  <c r="O85" i="6" s="1"/>
  <c r="O86" i="6" s="1"/>
  <c r="V45" i="6"/>
  <c r="S45" i="6"/>
  <c r="R45" i="6"/>
  <c r="Q45" i="6"/>
  <c r="N45" i="6"/>
  <c r="E45" i="6"/>
  <c r="X40" i="6"/>
  <c r="V40" i="6"/>
  <c r="V56" i="6" s="1"/>
  <c r="V57" i="6" s="1"/>
  <c r="V87" i="6" s="1"/>
  <c r="P40" i="6"/>
  <c r="P56" i="6" s="1"/>
  <c r="P57" i="6" s="1"/>
  <c r="P87" i="6" s="1"/>
  <c r="N40" i="6"/>
  <c r="E40" i="6"/>
  <c r="X37" i="6"/>
  <c r="X56" i="6"/>
  <c r="X57" i="6"/>
  <c r="V37" i="6"/>
  <c r="S37" i="6"/>
  <c r="R37" i="6"/>
  <c r="R56" i="6"/>
  <c r="R57" i="6" s="1"/>
  <c r="R87" i="6" s="1"/>
  <c r="Q37" i="6"/>
  <c r="N37" i="6"/>
  <c r="N56" i="6" s="1"/>
  <c r="N57" i="6" s="1"/>
  <c r="N87" i="6" s="1"/>
  <c r="E37" i="6"/>
  <c r="O39" i="6"/>
  <c r="O40" i="6"/>
  <c r="O36" i="6"/>
  <c r="O35" i="6"/>
  <c r="O37" i="6" s="1"/>
  <c r="O56" i="6" s="1"/>
  <c r="O57" i="6" s="1"/>
  <c r="O87" i="6" s="1"/>
  <c r="O34" i="6"/>
  <c r="P35" i="8"/>
  <c r="E56" i="9"/>
  <c r="F56" i="9"/>
  <c r="T87" i="8"/>
  <c r="M76" i="8"/>
  <c r="T77" i="8"/>
  <c r="T90" i="8"/>
  <c r="T91" i="8" s="1"/>
  <c r="R77" i="8"/>
  <c r="R90" i="8"/>
  <c r="R91" i="8" s="1"/>
  <c r="A43" i="6"/>
  <c r="K77" i="8"/>
  <c r="K90" i="8" s="1"/>
  <c r="K91" i="8" s="1"/>
  <c r="B5" i="10"/>
  <c r="Q92" i="8"/>
  <c r="Q91" i="8"/>
  <c r="Q90" i="8"/>
  <c r="A70" i="8"/>
  <c r="B68" i="8"/>
  <c r="B66" i="8"/>
  <c r="B66" i="6" s="1"/>
  <c r="B64" i="8"/>
  <c r="B64" i="6"/>
  <c r="B84" i="8"/>
  <c r="B82" i="8"/>
  <c r="B79" i="6"/>
  <c r="B80" i="8"/>
  <c r="B77" i="6"/>
  <c r="B78" i="8"/>
  <c r="B75" i="6"/>
  <c r="B74" i="8"/>
  <c r="B71" i="6"/>
  <c r="A72" i="8"/>
  <c r="A68" i="6"/>
  <c r="B62" i="8"/>
  <c r="B62" i="6"/>
  <c r="B60" i="8"/>
  <c r="B60" i="6"/>
  <c r="B54" i="8"/>
  <c r="B54" i="6"/>
  <c r="B52" i="8"/>
  <c r="B52" i="6"/>
  <c r="B49" i="8"/>
  <c r="B49" i="6"/>
  <c r="B47" i="8"/>
  <c r="B46" i="6"/>
  <c r="B44" i="8"/>
  <c r="B43" i="6"/>
  <c r="B41" i="8"/>
  <c r="B41" i="6"/>
  <c r="B38" i="8"/>
  <c r="B38" i="6"/>
  <c r="B33" i="8"/>
  <c r="B33" i="6"/>
  <c r="A31" i="6"/>
  <c r="B29" i="8"/>
  <c r="B29" i="6" s="1"/>
  <c r="B27" i="8"/>
  <c r="B27" i="6"/>
  <c r="B25" i="8"/>
  <c r="B25" i="6" s="1"/>
  <c r="B23" i="8"/>
  <c r="B23" i="6"/>
  <c r="B21" i="8"/>
  <c r="B21" i="6" s="1"/>
  <c r="B19" i="8"/>
  <c r="B19" i="6"/>
  <c r="G18" i="9"/>
  <c r="G35" i="9" s="1"/>
  <c r="G57" i="9" s="1"/>
  <c r="F18" i="9"/>
  <c r="F35" i="9"/>
  <c r="F57" i="9"/>
  <c r="E18" i="9"/>
  <c r="E35" i="9"/>
  <c r="E57" i="9"/>
  <c r="D18" i="9"/>
  <c r="C18" i="9"/>
  <c r="H69" i="6"/>
  <c r="B25" i="10"/>
  <c r="D42" i="6"/>
  <c r="D53" i="6"/>
  <c r="D20" i="6"/>
  <c r="N20" i="6"/>
  <c r="P20" i="6"/>
  <c r="D24" i="6"/>
  <c r="X26" i="6"/>
  <c r="W26" i="6"/>
  <c r="O24" i="6"/>
  <c r="N24" i="6"/>
  <c r="M24" i="8"/>
  <c r="D80" i="6"/>
  <c r="E69" i="6"/>
  <c r="M69" i="6" s="1"/>
  <c r="F69" i="6"/>
  <c r="K69" i="6"/>
  <c r="L69" i="6"/>
  <c r="D69" i="6"/>
  <c r="N69" i="6" s="1"/>
  <c r="J69" i="6"/>
  <c r="I69" i="6"/>
  <c r="G69" i="6"/>
  <c r="X69" i="6"/>
  <c r="W69" i="6"/>
  <c r="V69" i="6"/>
  <c r="T69" i="6"/>
  <c r="B24" i="10"/>
  <c r="B21" i="10"/>
  <c r="B18" i="10"/>
  <c r="B17" i="10"/>
  <c r="B16" i="10"/>
  <c r="B15" i="10"/>
  <c r="B11" i="10"/>
  <c r="B9" i="10"/>
  <c r="B4" i="10"/>
  <c r="D63" i="6"/>
  <c r="N63" i="6"/>
  <c r="G56" i="9"/>
  <c r="B70" i="6"/>
  <c r="B69" i="6"/>
  <c r="B59" i="6"/>
  <c r="B58" i="6"/>
  <c r="B32" i="6"/>
  <c r="D28" i="6"/>
  <c r="B18" i="6"/>
  <c r="B17" i="6"/>
  <c r="A88" i="6"/>
  <c r="A87" i="6"/>
  <c r="A86" i="6"/>
  <c r="A85" i="6"/>
  <c r="A80" i="6"/>
  <c r="A79" i="6"/>
  <c r="A78" i="6"/>
  <c r="A77" i="6"/>
  <c r="A76" i="6"/>
  <c r="A75" i="6"/>
  <c r="A71" i="6"/>
  <c r="A70" i="6"/>
  <c r="A69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49" i="6"/>
  <c r="A48" i="6"/>
  <c r="A46" i="6"/>
  <c r="A45" i="6"/>
  <c r="A42" i="6"/>
  <c r="A41" i="6"/>
  <c r="A38" i="6"/>
  <c r="A37" i="6"/>
  <c r="A33" i="6"/>
  <c r="A32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Q56" i="6"/>
  <c r="Q57" i="6" s="1"/>
  <c r="Q87" i="6" s="1"/>
  <c r="S56" i="6"/>
  <c r="S57" i="6"/>
  <c r="S87" i="6" s="1"/>
  <c r="P45" i="6"/>
  <c r="E57" i="8"/>
  <c r="E92" i="8" s="1"/>
  <c r="M39" i="8"/>
  <c r="M40" i="8"/>
  <c r="P39" i="8"/>
  <c r="M45" i="8"/>
  <c r="M46" i="8"/>
  <c r="P45" i="8"/>
  <c r="M36" i="8"/>
  <c r="N36" i="8"/>
  <c r="E57" i="6"/>
  <c r="E87" i="6" s="1"/>
  <c r="D74" i="6"/>
  <c r="D85" i="6"/>
  <c r="D86" i="6" s="1"/>
  <c r="D87" i="6" s="1"/>
  <c r="D37" i="6"/>
  <c r="N45" i="8"/>
  <c r="N46" i="8" s="1"/>
  <c r="N39" i="8"/>
  <c r="N40" i="8"/>
  <c r="N56" i="8" s="1"/>
  <c r="N57" i="8" s="1"/>
  <c r="C35" i="9"/>
  <c r="T39" i="6"/>
  <c r="D35" i="9"/>
  <c r="D57" i="9" s="1"/>
  <c r="M57" i="8"/>
  <c r="O44" i="6"/>
  <c r="O45" i="6"/>
  <c r="M92" i="8" l="1"/>
  <c r="T92" i="8"/>
  <c r="C56" i="9"/>
  <c r="C57" i="9" s="1"/>
  <c r="K92" i="8"/>
  <c r="R92" i="8"/>
  <c r="P75" i="8"/>
  <c r="D37" i="8"/>
  <c r="C19" i="10"/>
  <c r="C18" i="10" s="1"/>
  <c r="C24" i="10" s="1"/>
  <c r="C25" i="10" s="1"/>
  <c r="P34" i="8"/>
  <c r="D77" i="8"/>
  <c r="D90" i="8" s="1"/>
  <c r="D91" i="8" s="1"/>
  <c r="D92" i="8" s="1"/>
</calcChain>
</file>

<file path=xl/sharedStrings.xml><?xml version="1.0" encoding="utf-8"?>
<sst xmlns="http://schemas.openxmlformats.org/spreadsheetml/2006/main" count="841" uniqueCount="221">
  <si>
    <t>№ з/п</t>
  </si>
  <si>
    <t>строк окупності (місяців)</t>
  </si>
  <si>
    <t>Найменування заходів (пооб'єктно)</t>
  </si>
  <si>
    <t>(підпис)</t>
  </si>
  <si>
    <t xml:space="preserve">(назва підприємства) </t>
  </si>
  <si>
    <t>І кв.</t>
  </si>
  <si>
    <t>ІІ кв.</t>
  </si>
  <si>
    <t>ІІІ кв.</t>
  </si>
  <si>
    <t>ІV кв.</t>
  </si>
  <si>
    <t>аморти   заційні відраху   вання</t>
  </si>
  <si>
    <t xml:space="preserve"> 1.1</t>
  </si>
  <si>
    <t xml:space="preserve"> 1.2.1</t>
  </si>
  <si>
    <t xml:space="preserve"> 1.2.2</t>
  </si>
  <si>
    <t>Усього за розділом 1</t>
  </si>
  <si>
    <t xml:space="preserve"> 2.2.1</t>
  </si>
  <si>
    <t xml:space="preserve"> 2.2.2</t>
  </si>
  <si>
    <t xml:space="preserve">  2.2.4</t>
  </si>
  <si>
    <t>Усього за розділом 2</t>
  </si>
  <si>
    <t>у тому числі:</t>
  </si>
  <si>
    <t>х </t>
  </si>
  <si>
    <t>бюджетні інвестиційні асигнування   (не підлягають поверненню)</t>
  </si>
  <si>
    <t xml:space="preserve">Найменування заходів </t>
  </si>
  <si>
    <t>Інші заходи</t>
  </si>
  <si>
    <t xml:space="preserve">загальна сума </t>
  </si>
  <si>
    <t>Інші заходи, у т.ч.:</t>
  </si>
  <si>
    <t>амортизаційні відрахування</t>
  </si>
  <si>
    <t>ВОДОПОСТАЧАННЯ</t>
  </si>
  <si>
    <t>ВОДОВІДВЕДЕННЯ</t>
  </si>
  <si>
    <t>2.</t>
  </si>
  <si>
    <t>Усього за інвестпрограмою</t>
  </si>
  <si>
    <t>виробничі інвестиції з прибутку</t>
  </si>
  <si>
    <t>№ аркуша обгрунтовуючих материалів</t>
  </si>
  <si>
    <t>підлягають поверненню</t>
  </si>
  <si>
    <t xml:space="preserve"> не підлягають поверненню </t>
  </si>
  <si>
    <t xml:space="preserve">Примітка: * -   n - кількість років інвестиційної програми     
</t>
  </si>
  <si>
    <t>1.1.2</t>
  </si>
  <si>
    <t>х</t>
  </si>
  <si>
    <t>1.2.</t>
  </si>
  <si>
    <t>1.1.5</t>
  </si>
  <si>
    <t>1.2.1</t>
  </si>
  <si>
    <t>1.2.2</t>
  </si>
  <si>
    <t>1.2.3</t>
  </si>
  <si>
    <t>1.2.5</t>
  </si>
  <si>
    <t>1.2.6</t>
  </si>
  <si>
    <t>1.2.7</t>
  </si>
  <si>
    <t>2.2.</t>
  </si>
  <si>
    <t>2.2.1.</t>
  </si>
  <si>
    <t>2.2.2</t>
  </si>
  <si>
    <t>2.2.3</t>
  </si>
  <si>
    <t>прогнозний період</t>
  </si>
  <si>
    <t>2.2.4</t>
  </si>
  <si>
    <t>2.2.5</t>
  </si>
  <si>
    <t>2.1.3</t>
  </si>
  <si>
    <t>2.1.4</t>
  </si>
  <si>
    <t>1.1.1</t>
  </si>
  <si>
    <t>1.1.3</t>
  </si>
  <si>
    <t>1.1.4</t>
  </si>
  <si>
    <t>1.1.6</t>
  </si>
  <si>
    <t>1.2.8</t>
  </si>
  <si>
    <t>2.1.2</t>
  </si>
  <si>
    <t>отримані у плановому періоді позичкові кошти фінансових установ, що підлягають поверненню</t>
  </si>
  <si>
    <t xml:space="preserve"> інші залучені кошти, отримані у планованому  періоді,  у т.ч.</t>
  </si>
  <si>
    <t>отримані у планованому періоді бюджетні інвестиційні асигнування, що не підлягають поверненню</t>
  </si>
  <si>
    <t>що підлягать поверненню</t>
  </si>
  <si>
    <t>(прізвище, ім’я, по батькові)</t>
  </si>
  <si>
    <t xml:space="preserve">М. П </t>
  </si>
  <si>
    <t>Фінансовий план використання коштів на виконанння інвестиційної програми за джерелами фінансування, тис. грн (без ПДВ)</t>
  </si>
  <si>
    <t>що не підлягають поверненню</t>
  </si>
  <si>
    <t xml:space="preserve"> Сума позичкових коштів та відсотків за їх  користування, що підлягає поверненню у планованому періоді,            тис. грн              (без ПДВ)</t>
  </si>
  <si>
    <t xml:space="preserve"> За способом виконання,                 тис. грн (без ПДВ)</t>
  </si>
  <si>
    <t>госпо-          дарський  (вартість    матеріальних ресурсів)</t>
  </si>
  <si>
    <t>підряд- ний</t>
  </si>
  <si>
    <t>Економічний ефект (тис. грн )</t>
  </si>
  <si>
    <t>Економія фонду заробітної плати,                                                                          (тис. грн / рік)</t>
  </si>
  <si>
    <r>
      <t>(прізвище, ім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я, побатькові)</t>
    </r>
  </si>
  <si>
    <t>Економічний ефект  (тис. грн)</t>
  </si>
  <si>
    <t>Економія фонду заробітної плати, (тис. грн / прогнозний період)</t>
  </si>
  <si>
    <t>позичко-ві кошти</t>
  </si>
  <si>
    <t>госпо-      дарський  (вартість    матеріаль-них ресурсів)</t>
  </si>
  <si>
    <t>підряд-  ний</t>
  </si>
  <si>
    <t>планова-ний період</t>
  </si>
  <si>
    <t>планова-ний період            + 1</t>
  </si>
  <si>
    <t>плано-ваний період     + n*</t>
  </si>
  <si>
    <r>
      <t xml:space="preserve"> Будівництво, реконструкція та модернізація об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єктів водопостачання (звільняється від оподаткування згідно зі статтею 154.9  Податкового кодексу), у т.ч.:</t>
    </r>
  </si>
  <si>
    <t xml:space="preserve">Інші заходи (не звільняється від оподаткування згідно зі статтею 154.9  Податкового кодексу), у т.ч.:   </t>
  </si>
  <si>
    <r>
      <t xml:space="preserve"> Будівництво, реконструкція та модернізація об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єктів водовідведення (звільняється від оподаткування згідно зі статтею 154.9  Податкового кодексу), у т.ч.:</t>
    </r>
  </si>
  <si>
    <t xml:space="preserve"> Інші заходи (не  звільняється від оподаткування згідно зі статтею 154.9  Податкового кодексу), у т.ч. :</t>
  </si>
  <si>
    <t>Кошти, що враховуються у структурі тарифів за джерелами фінансування, грн (без ПДВ)</t>
  </si>
  <si>
    <t xml:space="preserve"> Інші заходи (не звільняється від оподаткування згідно зі статтею 154.9  Податкового кодексу), у т.ч.: </t>
  </si>
  <si>
    <t>Інші заходи (не  звільняється від оподаткування згідно зі статтею 154.9  Податкового кодексу), у т.ч. :</t>
  </si>
  <si>
    <t xml:space="preserve">     (підпис)</t>
  </si>
  <si>
    <t xml:space="preserve">                                                                                                                                   (підпис)</t>
  </si>
  <si>
    <t xml:space="preserve">  2.2</t>
  </si>
  <si>
    <t xml:space="preserve">  1.2</t>
  </si>
  <si>
    <t xml:space="preserve"> Будівництво, реконструкція та модернізація об’єктів водопостачання  (звільняється від оподаткування згідно зі статтею 154.9  Податкового кодексу), у т.ч.:</t>
  </si>
  <si>
    <t xml:space="preserve"> Будівництво, реконструкція та модернізація об’єктів водовідведення  (звільняється від оподаткування згідно зі статтею 154.9  Податкового кодексу), у т.ч. :</t>
  </si>
  <si>
    <t>інші залучені кошти,                   у т. ч.</t>
  </si>
  <si>
    <t>Комунального підприємства "Водоканал" Мелітопольської міської ради Запорізької області</t>
  </si>
  <si>
    <t>Н.М.Аєдінова</t>
  </si>
  <si>
    <t xml:space="preserve">Відповідальна особа на підприємстві  за виконання інвестиційної програми  - Головний інженер          </t>
  </si>
  <si>
    <t>Кошти, що враховуються    у структурі тарифів           гр. 5 + гр.6. + гр. 11 + гр. 12       тис. грн           (без ПДВ)</t>
  </si>
  <si>
    <t>2.1.</t>
  </si>
  <si>
    <t>2.1.1</t>
  </si>
  <si>
    <t>2.1</t>
  </si>
  <si>
    <t xml:space="preserve"> 1.2.3</t>
  </si>
  <si>
    <t>1.2.4</t>
  </si>
  <si>
    <t xml:space="preserve">Головний інженер                                                                                      </t>
  </si>
  <si>
    <t xml:space="preserve">Керівник підприємства                                          </t>
  </si>
  <si>
    <t xml:space="preserve">Головний бухгалтер </t>
  </si>
  <si>
    <t xml:space="preserve">                                                                              </t>
  </si>
  <si>
    <t>вироб-ничі інве-стиції з прибут-ку</t>
  </si>
  <si>
    <t xml:space="preserve"> За способом виконання,                                 тис. грн      (без ПДВ)</t>
  </si>
  <si>
    <t>Графік здійснення заходів та використання коштів на планований та прогнозний періоди  тис. грн (без ПДВ)</t>
  </si>
  <si>
    <t>сума інших  залучених коштів, що підлягає поверненню у плановому періоді</t>
  </si>
  <si>
    <t xml:space="preserve"> сума позичкових коштів та відсотків за їх  користування, що підлягає поверненню у плановому періоді</t>
  </si>
  <si>
    <t>Заходи зі зниження питомих витрат, а також втрат енергоресурсів , у т.ч.:</t>
  </si>
  <si>
    <t>Заходи щодо забезпечення технологічного та/або комерційного обліку ресурсів</t>
  </si>
  <si>
    <t>Заходи щодо зменшення обсягу витрат води на технологічні потреби</t>
  </si>
  <si>
    <t>Заходи щодо  підвищення якості послуг з централізованого водопостачання</t>
  </si>
  <si>
    <t>Заходи щодо підвищення екологічної безпеки та охорони навколишнього середовища</t>
  </si>
  <si>
    <t>Заходи зі зниження питомих витрат, а також втрат енергоресурсів</t>
  </si>
  <si>
    <t xml:space="preserve">  2.2.3</t>
  </si>
  <si>
    <t>Заходи щодо провадження та розвитку інформаційних технологій</t>
  </si>
  <si>
    <t>Заходи щодо модернізації та закупівлі транспортних засобів спеціального та спеціалізованого призначення</t>
  </si>
  <si>
    <t xml:space="preserve"> Сума інших залучених коштів, що підлягають повернен-ню у плановано-му періоді,          тис. грн          (без ПДВ)</t>
  </si>
  <si>
    <t>Графік здійснення заходів та використання коштів на планований період,  тис. грн (без ПДВ)</t>
  </si>
  <si>
    <t>С.Г.Мірошниченко</t>
  </si>
  <si>
    <t>Головний інженер                                                                                         С.Г.Мірошниченко</t>
  </si>
  <si>
    <t xml:space="preserve">  С.Г.Мірошниченко</t>
  </si>
  <si>
    <t>Кількісний показник               (одиниця виміру)</t>
  </si>
  <si>
    <t xml:space="preserve">ПОГОДЖЕНО                                                    </t>
  </si>
  <si>
    <t>Рішення___________________________________________</t>
  </si>
  <si>
    <t xml:space="preserve">                   (найменування органу місцевого самоврядування)</t>
  </si>
  <si>
    <t>від _________________________________ № ____________</t>
  </si>
  <si>
    <t>М.П.</t>
  </si>
  <si>
    <t xml:space="preserve">                      ЗАТВЕРДЖЕНО                                                                                     </t>
  </si>
  <si>
    <t xml:space="preserve">                            "________"_________________________ 20_____ року</t>
  </si>
  <si>
    <t xml:space="preserve">      М.П.</t>
  </si>
  <si>
    <t xml:space="preserve">ПОГОДЖЕНО                                                     </t>
  </si>
  <si>
    <t xml:space="preserve">ЗАТВЕРДЖЕНО                                                                                    </t>
  </si>
  <si>
    <t xml:space="preserve">                (найменування органу місцевого самоврядування)</t>
  </si>
  <si>
    <t>Рішення          ___________________________________________</t>
  </si>
  <si>
    <t xml:space="preserve">                                                                   Директор                           ____________________        С.С.Васюренко</t>
  </si>
  <si>
    <t xml:space="preserve">                                    (посадова особа ліцензіата)                      підпис                                    (ПІБ)</t>
  </si>
  <si>
    <t xml:space="preserve">                  "________"_________________________ 20_____ року</t>
  </si>
  <si>
    <t>С. С. Васюренко</t>
  </si>
  <si>
    <t xml:space="preserve">  С.Г. Мірошниченко</t>
  </si>
  <si>
    <t>підпис</t>
  </si>
  <si>
    <t>від _________________________________ № ________________</t>
  </si>
  <si>
    <t>Запорізької області ______________________________ С.А.Мінько</t>
  </si>
  <si>
    <t>Економія паливно-енергетичних ресурсів (квт/год / прогнозний період)</t>
  </si>
  <si>
    <t>Запорізької області _________________________ С.А.Мінько</t>
  </si>
  <si>
    <t>Кількісний показник    (одиниця виміру)</t>
  </si>
  <si>
    <t>Заходи щодо підвищення екологічної безпеки та охорони навколишнього середовища, з них:</t>
  </si>
  <si>
    <t>Усього за підпунктом 1.1.1</t>
  </si>
  <si>
    <t>Усього за підпунктом 1.1.2</t>
  </si>
  <si>
    <t>Усього за підпунктом 1.1.3</t>
  </si>
  <si>
    <t>Усього за підпунктом 1.1.4</t>
  </si>
  <si>
    <t>Усього за підпунктом 1.1.5</t>
  </si>
  <si>
    <t>Усього за підпунктом 1.1.6</t>
  </si>
  <si>
    <t>Усього за пунктом 1.1</t>
  </si>
  <si>
    <t>Усього за підпунктом 1.2.1</t>
  </si>
  <si>
    <t>Усього за підпунктом 1.2.3</t>
  </si>
  <si>
    <t>Усього за підпунктом 1.2.4</t>
  </si>
  <si>
    <t>Усього за підпунктом 1.2.5</t>
  </si>
  <si>
    <t>Усього за підпунктом 1.2.6</t>
  </si>
  <si>
    <t>Усього за підпунктом 1.2.7</t>
  </si>
  <si>
    <t>Усього за підпунктом 1.2.8</t>
  </si>
  <si>
    <t>Усього за пунктом 1.2</t>
  </si>
  <si>
    <t>Усього за пунктом 2.1</t>
  </si>
  <si>
    <t>Усього за пунктом 2.2</t>
  </si>
  <si>
    <t xml:space="preserve">  2.2.5</t>
  </si>
  <si>
    <t xml:space="preserve">  2.2.6</t>
  </si>
  <si>
    <t>Усього за підпунктом 2.1.1</t>
  </si>
  <si>
    <t>Усього за підпунктом 2.1.2</t>
  </si>
  <si>
    <t>Усього за підпунктом 2.1.3</t>
  </si>
  <si>
    <t>Усього за підпунктом 2.1.4</t>
  </si>
  <si>
    <t>Усього за підпунктом 2.1.5</t>
  </si>
  <si>
    <t>Усього за підпунктом 2.1.6</t>
  </si>
  <si>
    <t>Усього за підпунктом 2.2.1</t>
  </si>
  <si>
    <t>Усього за підпунктом 2.2.2</t>
  </si>
  <si>
    <t>Усього за підпунктом 2.2.3</t>
  </si>
  <si>
    <t xml:space="preserve"> Усього за підпунктом 2.2.4</t>
  </si>
  <si>
    <t xml:space="preserve"> Усього за підпунктом 2.2.5</t>
  </si>
  <si>
    <t>Усього за підпунктом 2.2.6</t>
  </si>
  <si>
    <t>2.2.6</t>
  </si>
  <si>
    <t xml:space="preserve"> Директор   ____________________        С.С.Васюренко</t>
  </si>
  <si>
    <t xml:space="preserve"> (посадова особа ліцензіата)                      підпис                                    (ПІБ)</t>
  </si>
  <si>
    <t>Економія паливно-енергетичних ресурсів            (тис.квт.год / рік)</t>
  </si>
  <si>
    <t>1.2.1.1</t>
  </si>
  <si>
    <t>1.2.1.2</t>
  </si>
  <si>
    <t>1.2.4.1</t>
  </si>
  <si>
    <t>2.2.1.1</t>
  </si>
  <si>
    <t>2.2.1.2</t>
  </si>
  <si>
    <t>2.2.5.1</t>
  </si>
  <si>
    <t>Фінансовий план використання коштів для  виконання  Інвестиційної програми на 2017 рік</t>
  </si>
  <si>
    <t>Фінансовий план використання коштів для  виконання  Інвестиційної програми та  їх врахування у структурі тарифів на 2017 рік</t>
  </si>
  <si>
    <t>Реконструкція водогону по вул.Костенко від ВНС № 1 до вул. Іллі Стамболі за адресою - м.Мелітополь Запорізька область</t>
  </si>
  <si>
    <t>1.2.1.3</t>
  </si>
  <si>
    <t>Технічне переоснащення - заміна насосного агрегату ЦНС 180-85 на Д 200-90А на ВНС № 3 по вул.Сивицького, 49 в м. Мелітополь Запорізької області</t>
  </si>
  <si>
    <t>1.2.2.1.</t>
  </si>
  <si>
    <t>Технічне переоснащення - встановлення ультразвукових комплексів ІРКА на артезіанських свердловинах № 16 і № 9 (ВНС № 5) за адресою с.Новопилипівка Мелітопольського району, Запорізької області і свердловини № 5 за адресою вул.Гвардіська в м.Мелітополь, Запорізької області, замість механічних витратомірів"</t>
  </si>
  <si>
    <t>Технічне пероснащення артезіанської свердловини № 18 Ново-Пилипівського водозабору - заміна насосного агрегату ЕЦВ 10-65-220 на ЕЦВ 10-160-150 з заміною водопідйомних труб, силових кабелів в с.Ново-Пилипівка Мелітопольського району Запорізької області"</t>
  </si>
  <si>
    <t>Технічне переоснащення - заміна двох повітродувок на сучасні енергозберігаючі на СБО по вул. Гвардійській в м.Мелітополь Запорізької області</t>
  </si>
  <si>
    <t>Технічне переоснащення - заміна насосного агрегату Д 2000/22 на насосний агрегат 550Д-22 на насосній станції очищених стоків ЦОС, розташованої на території - Запорізька область, Мелітопольський район, Новенська сільська рада, промислова зона № 15</t>
  </si>
  <si>
    <t>Капітальний ремонт хлоропроводу у будівлі хлораторної ЦОС із заміною насосного агрегату ДМХ 226, розташованої на території - Запорізька область, Мелітопольський район, Новенська сільська рада, промислова зона № 15</t>
  </si>
  <si>
    <t>Технічне переоснащення - заміна насосного агрегату ЦНС 180-110 на Д 200-90А на ВНС №1 по вул.Костенко, 13 в м.Мелітополь Запорізької області</t>
  </si>
  <si>
    <t>План витрат за джерелами фінансування на виконання Інвестиційної програми для врахування у структурі тарифів  на 12 місяців  з 01 січня 2017  року</t>
  </si>
  <si>
    <t>Технічне пероснащення артезіанської свердловини № 18 Ново-Пилипівського водозабору - заміна насосного агрегату ЕЦВ 10-65-220 на ЕЦВ 10-160-150 з заміною водопідйомних труб, силових кабелів в с.Ново-Пилипівка Мелітопольського району Запорізької області</t>
  </si>
  <si>
    <t>Заходи з виконання Інвестиційної програми КП "Водоканал Мелітопольської міської ради Запорізької області на 2017 рік</t>
  </si>
  <si>
    <t>2.2.5.2</t>
  </si>
  <si>
    <t>1.2.6.1</t>
  </si>
  <si>
    <t>Придбання пересувного зварювального агрегату (САК)</t>
  </si>
  <si>
    <t>Придбання засувки 30ч930брРу10 - 2 шт.</t>
  </si>
  <si>
    <t>1.2.6.1.</t>
  </si>
  <si>
    <t>Технічне переоснащення - встановлення ультразвукових комплексів ІРКА на артезіанських свердловинах № 16 і № 9 (ВНС № 5) за адресою с.Новопилипівка Мелітопольського району, Запорізької області і свердловини № 5 за адресою вул.Гвардійська в м.Мелітополь, Запорізької області, замість механічних витратомірів"</t>
  </si>
  <si>
    <t xml:space="preserve">Придбання засувки 30ч930брРу10 </t>
  </si>
  <si>
    <t>Усього за підпунктом 1.2.2</t>
  </si>
  <si>
    <t>Придбання засувка 30ч930брРу10</t>
  </si>
  <si>
    <t>Мелітопольський міський голова</t>
  </si>
  <si>
    <t>Мелітопольский міський голова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</si>
</sst>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0" formatCode="_-* #,##0.00&quot;р.&quot;_-;\-* #,##0.00&quot;р.&quot;_-;_-* &quot;-&quot;??&quot;р.&quot;_-;_-@_-"/>
    <numFmt numFmtId="179" formatCode="_-* #,##0.00\ _г_р_н_._-;\-* #,##0.00\ _г_р_н_._-;_-* &quot;-&quot;??\ _г_р_н_._-;_-@_-"/>
    <numFmt numFmtId="186" formatCode="#,##0.00_ ;\-#,##0.00\ "/>
    <numFmt numFmtId="187" formatCode="0.0"/>
    <numFmt numFmtId="190" formatCode="#,##0.00;\-#,##0.00;\ "/>
    <numFmt numFmtId="192" formatCode="#,##0;\-#,##0;\ "/>
    <numFmt numFmtId="194" formatCode="#,##0_ ;\-#,##0\ 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Calibri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u/>
      <sz val="10"/>
      <name val="Arial Cyr"/>
      <charset val="204"/>
    </font>
    <font>
      <sz val="10"/>
      <color indexed="10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u/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5" fillId="0" borderId="0"/>
    <xf numFmtId="179" fontId="1" fillId="0" borderId="0" applyFont="0" applyFill="0" applyBorder="0" applyAlignment="0" applyProtection="0"/>
  </cellStyleXfs>
  <cellXfs count="44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2" borderId="0" xfId="0" applyFont="1" applyFill="1"/>
    <xf numFmtId="0" fontId="9" fillId="2" borderId="0" xfId="0" applyFont="1" applyFill="1" applyBorder="1"/>
    <xf numFmtId="49" fontId="9" fillId="0" borderId="1" xfId="1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Fill="1"/>
    <xf numFmtId="0" fontId="11" fillId="0" borderId="0" xfId="0" applyFont="1" applyAlignment="1"/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/>
    <xf numFmtId="179" fontId="11" fillId="0" borderId="0" xfId="3" applyFont="1" applyAlignment="1"/>
    <xf numFmtId="0" fontId="9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3" fontId="9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 applyProtection="1">
      <alignment horizontal="center" vertical="center" wrapText="1"/>
    </xf>
    <xf numFmtId="2" fontId="4" fillId="0" borderId="1" xfId="1" applyNumberFormat="1" applyFont="1" applyFill="1" applyBorder="1" applyAlignment="1" applyProtection="1">
      <alignment horizontal="center" vertical="center" wrapText="1"/>
    </xf>
    <xf numFmtId="2" fontId="9" fillId="0" borderId="1" xfId="2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2" fontId="8" fillId="0" borderId="1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4" fillId="0" borderId="1" xfId="1" applyNumberFormat="1" applyFont="1" applyFill="1" applyBorder="1" applyAlignment="1" applyProtection="1">
      <alignment horizontal="left" vertical="center" wrapText="1"/>
    </xf>
    <xf numFmtId="2" fontId="4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6" fillId="0" borderId="1" xfId="1" applyNumberFormat="1" applyFont="1" applyFill="1" applyBorder="1" applyAlignment="1" applyProtection="1">
      <alignment horizontal="center" vertical="center" wrapText="1"/>
    </xf>
    <xf numFmtId="4" fontId="4" fillId="0" borderId="1" xfId="1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90" fontId="9" fillId="0" borderId="1" xfId="2" applyNumberFormat="1" applyFont="1" applyFill="1" applyBorder="1" applyAlignment="1">
      <alignment horizontal="center" vertical="center" wrapText="1"/>
    </xf>
    <xf numFmtId="190" fontId="8" fillId="0" borderId="1" xfId="0" applyNumberFormat="1" applyFont="1" applyFill="1" applyBorder="1" applyAlignment="1">
      <alignment horizontal="center" vertical="center" wrapText="1"/>
    </xf>
    <xf numFmtId="190" fontId="9" fillId="0" borderId="1" xfId="0" applyNumberFormat="1" applyFont="1" applyFill="1" applyBorder="1" applyAlignment="1">
      <alignment horizontal="center" vertical="center" wrapText="1"/>
    </xf>
    <xf numFmtId="190" fontId="8" fillId="0" borderId="1" xfId="2" applyNumberFormat="1" applyFont="1" applyFill="1" applyBorder="1" applyAlignment="1">
      <alignment horizontal="center" vertical="center" wrapText="1"/>
    </xf>
    <xf numFmtId="190" fontId="9" fillId="0" borderId="1" xfId="0" applyNumberFormat="1" applyFont="1" applyBorder="1" applyAlignment="1">
      <alignment horizontal="center" vertical="center" wrapText="1"/>
    </xf>
    <xf numFmtId="190" fontId="8" fillId="0" borderId="1" xfId="0" applyNumberFormat="1" applyFont="1" applyBorder="1" applyAlignment="1">
      <alignment horizontal="center" vertical="center" wrapText="1"/>
    </xf>
    <xf numFmtId="190" fontId="4" fillId="0" borderId="0" xfId="0" applyNumberFormat="1" applyFont="1" applyAlignment="1">
      <alignment horizontal="center" vertical="center" wrapText="1"/>
    </xf>
    <xf numFmtId="190" fontId="0" fillId="0" borderId="0" xfId="0" applyNumberFormat="1" applyAlignment="1">
      <alignment horizontal="center" vertical="center" wrapText="1"/>
    </xf>
    <xf numFmtId="190" fontId="12" fillId="0" borderId="0" xfId="0" applyNumberFormat="1" applyFont="1" applyAlignment="1">
      <alignment horizontal="center" vertical="center" wrapText="1"/>
    </xf>
    <xf numFmtId="19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90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190" fontId="4" fillId="0" borderId="0" xfId="0" applyNumberFormat="1" applyFont="1"/>
    <xf numFmtId="190" fontId="6" fillId="0" borderId="0" xfId="0" applyNumberFormat="1" applyFont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9" fontId="9" fillId="0" borderId="0" xfId="0" applyNumberFormat="1" applyFont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/>
    </xf>
    <xf numFmtId="2" fontId="6" fillId="3" borderId="1" xfId="0" applyNumberFormat="1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6" fillId="0" borderId="0" xfId="1" applyNumberFormat="1" applyFont="1" applyFill="1" applyBorder="1" applyAlignment="1" applyProtection="1">
      <alignment horizontal="center" vertical="center" wrapText="1"/>
    </xf>
    <xf numFmtId="4" fontId="6" fillId="0" borderId="0" xfId="1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4" fillId="0" borderId="0" xfId="1" applyNumberFormat="1" applyFont="1" applyFill="1" applyBorder="1" applyAlignment="1" applyProtection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18" fillId="0" borderId="7" xfId="0" applyFont="1" applyFill="1" applyBorder="1"/>
    <xf numFmtId="49" fontId="9" fillId="0" borderId="8" xfId="0" applyNumberFormat="1" applyFont="1" applyFill="1" applyBorder="1" applyAlignment="1">
      <alignment horizontal="center" vertical="center" wrapText="1"/>
    </xf>
    <xf numFmtId="190" fontId="4" fillId="0" borderId="0" xfId="0" applyNumberFormat="1" applyFont="1" applyBorder="1"/>
    <xf numFmtId="0" fontId="9" fillId="0" borderId="9" xfId="0" applyFont="1" applyBorder="1" applyAlignment="1">
      <alignment horizontal="left"/>
    </xf>
    <xf numFmtId="0" fontId="9" fillId="0" borderId="9" xfId="0" applyFont="1" applyBorder="1"/>
    <xf numFmtId="2" fontId="9" fillId="0" borderId="1" xfId="1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2" fontId="4" fillId="0" borderId="3" xfId="1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distributed" wrapText="1"/>
    </xf>
    <xf numFmtId="190" fontId="9" fillId="0" borderId="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190" fontId="2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190" fontId="8" fillId="0" borderId="1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1" fontId="9" fillId="0" borderId="1" xfId="0" applyNumberFormat="1" applyFont="1" applyBorder="1" applyAlignment="1">
      <alignment horizontal="center" vertical="center" wrapTex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90" fontId="8" fillId="4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 applyProtection="1">
      <alignment horizontal="left" vertical="center" wrapText="1"/>
    </xf>
    <xf numFmtId="2" fontId="9" fillId="4" borderId="1" xfId="1" applyNumberFormat="1" applyFont="1" applyFill="1" applyBorder="1" applyAlignment="1" applyProtection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wrapText="1"/>
    </xf>
    <xf numFmtId="4" fontId="8" fillId="0" borderId="1" xfId="1" applyNumberFormat="1" applyFont="1" applyFill="1" applyBorder="1" applyAlignment="1" applyProtection="1">
      <alignment horizontal="center" vertical="center" wrapText="1"/>
    </xf>
    <xf numFmtId="2" fontId="6" fillId="0" borderId="1" xfId="1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1" fontId="9" fillId="4" borderId="1" xfId="1" applyNumberFormat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1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192" fontId="8" fillId="4" borderId="1" xfId="0" applyNumberFormat="1" applyFont="1" applyFill="1" applyBorder="1" applyAlignment="1">
      <alignment horizontal="center" vertical="center" wrapText="1"/>
    </xf>
    <xf numFmtId="190" fontId="9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186" fontId="9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 wrapText="1"/>
    </xf>
    <xf numFmtId="2" fontId="8" fillId="4" borderId="12" xfId="0" applyNumberFormat="1" applyFont="1" applyFill="1" applyBorder="1" applyAlignment="1">
      <alignment horizontal="center" vertical="center" wrapText="1"/>
    </xf>
    <xf numFmtId="190" fontId="8" fillId="4" borderId="4" xfId="0" applyNumberFormat="1" applyFont="1" applyFill="1" applyBorder="1" applyAlignment="1">
      <alignment horizontal="center" vertical="center" wrapText="1"/>
    </xf>
    <xf numFmtId="190" fontId="8" fillId="4" borderId="12" xfId="0" applyNumberFormat="1" applyFont="1" applyFill="1" applyBorder="1" applyAlignment="1">
      <alignment horizontal="center" vertical="center" wrapText="1"/>
    </xf>
    <xf numFmtId="186" fontId="8" fillId="4" borderId="1" xfId="0" applyNumberFormat="1" applyFont="1" applyFill="1" applyBorder="1" applyAlignment="1">
      <alignment horizontal="center" vertical="center" wrapText="1"/>
    </xf>
    <xf numFmtId="186" fontId="8" fillId="4" borderId="4" xfId="0" applyNumberFormat="1" applyFont="1" applyFill="1" applyBorder="1" applyAlignment="1">
      <alignment horizontal="center" vertical="center" wrapText="1"/>
    </xf>
    <xf numFmtId="0" fontId="9" fillId="4" borderId="1" xfId="1" applyNumberFormat="1" applyFont="1" applyFill="1" applyBorder="1" applyAlignment="1" applyProtection="1">
      <alignment horizontal="left" vertical="center" wrapText="1"/>
    </xf>
    <xf numFmtId="3" fontId="4" fillId="4" borderId="1" xfId="2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/>
    <xf numFmtId="0" fontId="9" fillId="4" borderId="1" xfId="0" applyFont="1" applyFill="1" applyBorder="1" applyAlignment="1">
      <alignment horizontal="left" wrapText="1"/>
    </xf>
    <xf numFmtId="3" fontId="6" fillId="4" borderId="1" xfId="2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/>
    <xf numFmtId="194" fontId="9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2" fontId="8" fillId="4" borderId="2" xfId="0" applyNumberFormat="1" applyFont="1" applyFill="1" applyBorder="1" applyAlignment="1">
      <alignment horizontal="center" vertical="center" wrapText="1"/>
    </xf>
    <xf numFmtId="192" fontId="8" fillId="4" borderId="12" xfId="0" applyNumberFormat="1" applyFont="1" applyFill="1" applyBorder="1" applyAlignment="1">
      <alignment horizontal="center" vertical="center" wrapText="1"/>
    </xf>
    <xf numFmtId="2" fontId="8" fillId="4" borderId="13" xfId="0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 applyProtection="1">
      <alignment horizontal="center" vertical="center" wrapText="1"/>
    </xf>
    <xf numFmtId="2" fontId="8" fillId="4" borderId="1" xfId="1" applyNumberFormat="1" applyFont="1" applyFill="1" applyBorder="1" applyAlignment="1" applyProtection="1">
      <alignment horizontal="center"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</xf>
    <xf numFmtId="1" fontId="8" fillId="4" borderId="3" xfId="1" applyNumberFormat="1" applyFont="1" applyFill="1" applyBorder="1" applyAlignment="1" applyProtection="1">
      <alignment horizontal="center" vertical="center" wrapText="1"/>
    </xf>
    <xf numFmtId="2" fontId="8" fillId="4" borderId="10" xfId="1" applyNumberFormat="1" applyFont="1" applyFill="1" applyBorder="1" applyAlignment="1" applyProtection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187" fontId="9" fillId="4" borderId="1" xfId="1" applyNumberFormat="1" applyFont="1" applyFill="1" applyBorder="1" applyAlignment="1" applyProtection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1" fontId="8" fillId="4" borderId="1" xfId="1" applyNumberFormat="1" applyFont="1" applyFill="1" applyBorder="1" applyAlignment="1" applyProtection="1">
      <alignment horizontal="center" vertical="center" wrapText="1"/>
    </xf>
    <xf numFmtId="192" fontId="8" fillId="4" borderId="14" xfId="0" applyNumberFormat="1" applyFont="1" applyFill="1" applyBorder="1" applyAlignment="1">
      <alignment horizontal="center" vertical="center" wrapText="1"/>
    </xf>
    <xf numFmtId="190" fontId="8" fillId="4" borderId="14" xfId="0" applyNumberFormat="1" applyFont="1" applyFill="1" applyBorder="1" applyAlignment="1">
      <alignment horizontal="center" vertical="center" wrapText="1"/>
    </xf>
    <xf numFmtId="2" fontId="8" fillId="4" borderId="14" xfId="0" applyNumberFormat="1" applyFont="1" applyFill="1" applyBorder="1" applyAlignment="1">
      <alignment horizontal="center" vertical="center" wrapText="1"/>
    </xf>
    <xf numFmtId="2" fontId="8" fillId="4" borderId="7" xfId="1" applyNumberFormat="1" applyFont="1" applyFill="1" applyBorder="1" applyAlignment="1" applyProtection="1">
      <alignment horizontal="center" vertical="center" wrapText="1"/>
    </xf>
    <xf numFmtId="0" fontId="8" fillId="4" borderId="15" xfId="1" applyNumberFormat="1" applyFont="1" applyFill="1" applyBorder="1" applyAlignment="1" applyProtection="1">
      <alignment horizontal="center" vertical="center" wrapText="1"/>
    </xf>
    <xf numFmtId="187" fontId="8" fillId="4" borderId="1" xfId="1" applyNumberFormat="1" applyFont="1" applyFill="1" applyBorder="1" applyAlignment="1" applyProtection="1">
      <alignment horizontal="center" vertical="center" wrapText="1"/>
    </xf>
    <xf numFmtId="186" fontId="8" fillId="4" borderId="14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2" fontId="9" fillId="4" borderId="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4" fontId="8" fillId="4" borderId="14" xfId="0" applyNumberFormat="1" applyFont="1" applyFill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horizontal="center" vertical="center" wrapText="1"/>
    </xf>
    <xf numFmtId="0" fontId="8" fillId="4" borderId="17" xfId="1" applyNumberFormat="1" applyFont="1" applyFill="1" applyBorder="1" applyAlignment="1" applyProtection="1">
      <alignment horizontal="center" vertical="center" wrapText="1"/>
    </xf>
    <xf numFmtId="0" fontId="8" fillId="4" borderId="14" xfId="1" applyNumberFormat="1" applyFont="1" applyFill="1" applyBorder="1" applyAlignment="1" applyProtection="1">
      <alignment horizontal="center" vertical="center" wrapText="1"/>
    </xf>
    <xf numFmtId="190" fontId="8" fillId="4" borderId="1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 applyProtection="1">
      <alignment horizontal="left" vertical="center" wrapText="1"/>
    </xf>
    <xf numFmtId="0" fontId="9" fillId="0" borderId="4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2" fontId="9" fillId="0" borderId="1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  <protection locked="0"/>
    </xf>
    <xf numFmtId="0" fontId="9" fillId="0" borderId="6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/>
    </xf>
    <xf numFmtId="170" fontId="8" fillId="0" borderId="3" xfId="0" applyNumberFormat="1" applyFont="1" applyFill="1" applyBorder="1" applyAlignment="1">
      <alignment horizontal="left" vertical="center" wrapText="1"/>
    </xf>
    <xf numFmtId="170" fontId="8" fillId="0" borderId="4" xfId="0" applyNumberFormat="1" applyFont="1" applyFill="1" applyBorder="1" applyAlignment="1">
      <alignment horizontal="left" vertical="center" wrapText="1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10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0" fontId="9" fillId="0" borderId="10" xfId="1" applyNumberFormat="1" applyFont="1" applyFill="1" applyBorder="1" applyAlignment="1" applyProtection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9" fillId="0" borderId="3" xfId="1" applyFont="1" applyFill="1" applyBorder="1" applyAlignment="1" applyProtection="1">
      <alignment horizontal="center" vertical="center" wrapText="1"/>
      <protection locked="0"/>
    </xf>
    <xf numFmtId="0" fontId="9" fillId="0" borderId="4" xfId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190" fontId="9" fillId="0" borderId="2" xfId="0" applyNumberFormat="1" applyFont="1" applyBorder="1" applyAlignment="1">
      <alignment horizontal="center" vertical="center" wrapText="1"/>
    </xf>
    <xf numFmtId="190" fontId="9" fillId="0" borderId="22" xfId="0" applyNumberFormat="1" applyFont="1" applyBorder="1" applyAlignment="1">
      <alignment horizontal="center" vertical="center" wrapText="1"/>
    </xf>
    <xf numFmtId="190" fontId="9" fillId="0" borderId="6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left" vertical="center" wrapText="1"/>
    </xf>
    <xf numFmtId="2" fontId="9" fillId="0" borderId="4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9" fillId="0" borderId="19" xfId="1" applyNumberFormat="1" applyFont="1" applyFill="1" applyBorder="1" applyAlignment="1" applyProtection="1">
      <alignment horizontal="center" vertical="center" wrapText="1"/>
    </xf>
    <xf numFmtId="0" fontId="9" fillId="0" borderId="25" xfId="1" applyNumberFormat="1" applyFont="1" applyFill="1" applyBorder="1" applyAlignment="1" applyProtection="1">
      <alignment horizontal="center" vertical="center" wrapText="1"/>
    </xf>
    <xf numFmtId="0" fontId="9" fillId="0" borderId="11" xfId="1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9" fillId="0" borderId="19" xfId="1" applyNumberFormat="1" applyFont="1" applyFill="1" applyBorder="1" applyAlignment="1" applyProtection="1">
      <alignment horizontal="center" vertical="center" wrapText="1"/>
    </xf>
    <xf numFmtId="2" fontId="9" fillId="0" borderId="3" xfId="1" applyNumberFormat="1" applyFont="1" applyFill="1" applyBorder="1" applyAlignment="1" applyProtection="1">
      <alignment horizontal="center" vertical="center" wrapText="1"/>
    </xf>
    <xf numFmtId="2" fontId="9" fillId="0" borderId="10" xfId="1" applyNumberFormat="1" applyFont="1" applyFill="1" applyBorder="1" applyAlignment="1" applyProtection="1">
      <alignment horizontal="center" vertical="center" wrapText="1"/>
    </xf>
    <xf numFmtId="2" fontId="9" fillId="0" borderId="4" xfId="1" applyNumberFormat="1" applyFont="1" applyFill="1" applyBorder="1" applyAlignment="1" applyProtection="1">
      <alignment horizontal="center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10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8" fillId="4" borderId="19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190" fontId="4" fillId="0" borderId="0" xfId="0" applyNumberFormat="1" applyFont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2" fontId="8" fillId="0" borderId="3" xfId="1" applyNumberFormat="1" applyFont="1" applyFill="1" applyBorder="1" applyAlignment="1" applyProtection="1">
      <alignment horizontal="left" vertical="center" wrapText="1"/>
    </xf>
    <xf numFmtId="2" fontId="8" fillId="0" borderId="4" xfId="1" applyNumberFormat="1" applyFont="1" applyFill="1" applyBorder="1" applyAlignment="1" applyProtection="1">
      <alignment horizontal="left" vertical="center" wrapText="1"/>
    </xf>
    <xf numFmtId="2" fontId="8" fillId="0" borderId="4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170" fontId="8" fillId="4" borderId="18" xfId="0" applyNumberFormat="1" applyFont="1" applyFill="1" applyBorder="1" applyAlignment="1">
      <alignment horizontal="left" vertical="center" wrapText="1"/>
    </xf>
    <xf numFmtId="170" fontId="8" fillId="4" borderId="15" xfId="0" applyNumberFormat="1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90" fontId="8" fillId="0" borderId="3" xfId="0" applyNumberFormat="1" applyFont="1" applyBorder="1" applyAlignment="1">
      <alignment horizontal="left" vertical="center" wrapText="1"/>
    </xf>
    <xf numFmtId="190" fontId="8" fillId="0" borderId="4" xfId="0" applyNumberFormat="1" applyFont="1" applyBorder="1" applyAlignment="1">
      <alignment horizontal="left" vertical="center" wrapText="1"/>
    </xf>
    <xf numFmtId="190" fontId="9" fillId="0" borderId="3" xfId="0" applyNumberFormat="1" applyFont="1" applyBorder="1" applyAlignment="1">
      <alignment horizontal="center" vertical="center" wrapText="1"/>
    </xf>
    <xf numFmtId="190" fontId="9" fillId="0" borderId="10" xfId="0" applyNumberFormat="1" applyFont="1" applyBorder="1" applyAlignment="1">
      <alignment horizontal="center" vertical="center" wrapText="1"/>
    </xf>
    <xf numFmtId="190" fontId="9" fillId="0" borderId="4" xfId="0" applyNumberFormat="1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/>
    </xf>
    <xf numFmtId="0" fontId="8" fillId="4" borderId="23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distributed" wrapText="1"/>
    </xf>
    <xf numFmtId="0" fontId="8" fillId="4" borderId="10" xfId="0" applyFont="1" applyFill="1" applyBorder="1" applyAlignment="1">
      <alignment horizontal="left" vertical="center" wrapText="1"/>
    </xf>
    <xf numFmtId="0" fontId="19" fillId="0" borderId="9" xfId="0" applyFont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0" fillId="0" borderId="0" xfId="0" applyBorder="1"/>
    <xf numFmtId="0" fontId="4" fillId="4" borderId="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190" fontId="4" fillId="0" borderId="2" xfId="0" applyNumberFormat="1" applyFont="1" applyFill="1" applyBorder="1" applyAlignment="1">
      <alignment horizontal="center" vertical="center" wrapText="1"/>
    </xf>
    <xf numFmtId="190" fontId="4" fillId="0" borderId="22" xfId="0" applyNumberFormat="1" applyFont="1" applyFill="1" applyBorder="1" applyAlignment="1">
      <alignment horizontal="center" vertical="center" wrapText="1"/>
    </xf>
    <xf numFmtId="190" fontId="4" fillId="0" borderId="6" xfId="0" applyNumberFormat="1" applyFont="1" applyFill="1" applyBorder="1" applyAlignment="1">
      <alignment horizontal="center" vertical="center" wrapText="1"/>
    </xf>
    <xf numFmtId="190" fontId="4" fillId="0" borderId="2" xfId="0" applyNumberFormat="1" applyFont="1" applyBorder="1" applyAlignment="1">
      <alignment horizontal="center" vertical="center" wrapText="1"/>
    </xf>
    <xf numFmtId="190" fontId="4" fillId="0" borderId="22" xfId="0" applyNumberFormat="1" applyFont="1" applyBorder="1" applyAlignment="1">
      <alignment horizontal="center" vertical="center" wrapText="1"/>
    </xf>
    <xf numFmtId="190" fontId="4" fillId="0" borderId="6" xfId="0" applyNumberFormat="1" applyFont="1" applyBorder="1" applyAlignment="1">
      <alignment horizontal="center" vertical="center" wrapText="1"/>
    </xf>
    <xf numFmtId="190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90" fontId="4" fillId="0" borderId="6" xfId="1" applyNumberFormat="1" applyFont="1" applyFill="1" applyBorder="1" applyAlignment="1" applyProtection="1">
      <alignment horizontal="center" vertical="center" wrapText="1"/>
      <protection locked="0"/>
    </xf>
    <xf numFmtId="190" fontId="4" fillId="0" borderId="10" xfId="1" applyNumberFormat="1" applyFont="1" applyFill="1" applyBorder="1" applyAlignment="1" applyProtection="1">
      <alignment horizontal="center" vertical="center" wrapText="1"/>
      <protection locked="0"/>
    </xf>
    <xf numFmtId="190" fontId="4" fillId="0" borderId="4" xfId="1" applyNumberFormat="1" applyFont="1" applyFill="1" applyBorder="1" applyAlignment="1" applyProtection="1">
      <alignment horizontal="center" vertical="center" wrapText="1"/>
      <protection locked="0"/>
    </xf>
    <xf numFmtId="190" fontId="4" fillId="0" borderId="2" xfId="0" applyNumberFormat="1" applyFont="1" applyBorder="1" applyAlignment="1">
      <alignment horizontal="center" vertical="center" textRotation="90" wrapText="1"/>
    </xf>
    <xf numFmtId="190" fontId="4" fillId="0" borderId="22" xfId="0" applyNumberFormat="1" applyFont="1" applyBorder="1" applyAlignment="1">
      <alignment horizontal="center" vertical="center" textRotation="90" wrapText="1"/>
    </xf>
    <xf numFmtId="190" fontId="4" fillId="0" borderId="6" xfId="0" applyNumberFormat="1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90" fontId="4" fillId="0" borderId="11" xfId="1" applyNumberFormat="1" applyFont="1" applyFill="1" applyBorder="1" applyAlignment="1" applyProtection="1">
      <alignment horizontal="center" vertical="center" wrapText="1"/>
      <protection locked="0"/>
    </xf>
    <xf numFmtId="190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190" fontId="4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190" fontId="4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90" fontId="12" fillId="0" borderId="0" xfId="0" applyNumberFormat="1" applyFont="1" applyAlignment="1">
      <alignment horizontal="center" vertical="center" wrapText="1"/>
    </xf>
    <xf numFmtId="190" fontId="4" fillId="0" borderId="0" xfId="0" applyNumberFormat="1" applyFont="1" applyAlignment="1">
      <alignment horizontal="center"/>
    </xf>
    <xf numFmtId="190" fontId="4" fillId="0" borderId="3" xfId="0" applyNumberFormat="1" applyFont="1" applyBorder="1" applyAlignment="1">
      <alignment horizontal="center" vertical="center" wrapText="1"/>
    </xf>
    <xf numFmtId="0" fontId="0" fillId="0" borderId="10" xfId="0" applyBorder="1"/>
    <xf numFmtId="190" fontId="4" fillId="0" borderId="10" xfId="0" applyNumberFormat="1" applyFont="1" applyBorder="1" applyAlignment="1">
      <alignment horizontal="center" vertical="center" wrapText="1"/>
    </xf>
    <xf numFmtId="0" fontId="0" fillId="0" borderId="4" xfId="0" applyBorder="1"/>
    <xf numFmtId="0" fontId="4" fillId="0" borderId="0" xfId="0" applyFont="1" applyFill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10" xfId="1" applyNumberFormat="1" applyFont="1" applyFill="1" applyBorder="1" applyAlignment="1" applyProtection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</cellXfs>
  <cellStyles count="4">
    <cellStyle name="Iau?iue" xfId="1"/>
    <cellStyle name="Обычный" xfId="0" builtinId="0"/>
    <cellStyle name="Обычный 2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3"/>
  <sheetViews>
    <sheetView topLeftCell="A10" zoomScaleNormal="100" zoomScaleSheetLayoutView="100" workbookViewId="0">
      <selection activeCell="B12" sqref="B12:B15"/>
    </sheetView>
  </sheetViews>
  <sheetFormatPr defaultRowHeight="12" x14ac:dyDescent="0.2"/>
  <cols>
    <col min="1" max="1" width="5.7109375" style="103" customWidth="1"/>
    <col min="2" max="2" width="28.7109375" style="8" customWidth="1"/>
    <col min="3" max="3" width="8.5703125" style="8" customWidth="1"/>
    <col min="4" max="5" width="7.7109375" style="8" customWidth="1"/>
    <col min="6" max="6" width="8.28515625" style="8" customWidth="1"/>
    <col min="7" max="7" width="7.140625" style="8" customWidth="1"/>
    <col min="8" max="8" width="10.140625" style="8" customWidth="1"/>
    <col min="9" max="9" width="10" style="8" customWidth="1"/>
    <col min="10" max="10" width="10.5703125" style="8" customWidth="1"/>
    <col min="11" max="11" width="9.28515625" style="8" customWidth="1"/>
    <col min="12" max="12" width="9" style="8" customWidth="1"/>
    <col min="13" max="13" width="7.5703125" style="8" customWidth="1"/>
    <col min="14" max="14" width="7.28515625" style="8" customWidth="1"/>
    <col min="15" max="15" width="6.140625" style="8" customWidth="1"/>
    <col min="16" max="16" width="6" style="8" customWidth="1"/>
    <col min="17" max="17" width="5.7109375" style="8" customWidth="1"/>
    <col min="18" max="18" width="8.140625" style="10" customWidth="1"/>
    <col min="19" max="19" width="6" style="10" customWidth="1"/>
    <col min="20" max="20" width="6.5703125" style="10" customWidth="1"/>
    <col min="21" max="16384" width="9.140625" style="8"/>
  </cols>
  <sheetData>
    <row r="1" spans="1:20" s="9" customFormat="1" ht="12.75" customHeight="1" x14ac:dyDescent="0.2">
      <c r="A1" s="95"/>
      <c r="B1" s="259" t="s">
        <v>130</v>
      </c>
      <c r="C1" s="259"/>
      <c r="D1" s="259"/>
      <c r="E1" s="259"/>
      <c r="F1" s="38"/>
      <c r="G1" s="259"/>
      <c r="H1" s="259"/>
      <c r="I1" s="259"/>
      <c r="J1" s="259"/>
      <c r="K1" s="259"/>
      <c r="L1" s="259" t="s">
        <v>135</v>
      </c>
      <c r="M1" s="259"/>
      <c r="N1" s="259"/>
      <c r="O1" s="259"/>
      <c r="P1" s="259"/>
      <c r="Q1" s="259"/>
      <c r="R1" s="259"/>
      <c r="S1" s="259"/>
      <c r="T1" s="259"/>
    </row>
    <row r="2" spans="1:20" s="9" customFormat="1" ht="12.75" customHeight="1" x14ac:dyDescent="0.2">
      <c r="A2" s="95"/>
      <c r="B2" s="257" t="s">
        <v>131</v>
      </c>
      <c r="C2" s="257"/>
      <c r="D2" s="257"/>
      <c r="E2" s="257"/>
      <c r="F2" s="257"/>
      <c r="G2" s="44"/>
      <c r="H2" s="44"/>
      <c r="I2" s="44"/>
      <c r="J2" s="44"/>
      <c r="K2" s="259" t="s">
        <v>186</v>
      </c>
      <c r="L2" s="259"/>
      <c r="M2" s="259"/>
      <c r="N2" s="259"/>
      <c r="O2" s="259"/>
      <c r="P2" s="259"/>
      <c r="Q2" s="259"/>
      <c r="R2" s="259"/>
      <c r="S2" s="259"/>
      <c r="T2" s="259"/>
    </row>
    <row r="3" spans="1:20" s="9" customFormat="1" ht="9" customHeight="1" x14ac:dyDescent="0.2">
      <c r="A3" s="95"/>
      <c r="B3" s="260" t="s">
        <v>132</v>
      </c>
      <c r="C3" s="260"/>
      <c r="D3" s="260"/>
      <c r="E3" s="260"/>
      <c r="F3" s="38"/>
      <c r="G3" s="44"/>
      <c r="H3" s="44"/>
      <c r="I3" s="44"/>
      <c r="J3" s="44"/>
      <c r="K3" s="44"/>
      <c r="L3" s="261" t="s">
        <v>187</v>
      </c>
      <c r="M3" s="261"/>
      <c r="N3" s="261"/>
      <c r="O3" s="261"/>
      <c r="P3" s="261"/>
      <c r="Q3" s="261"/>
      <c r="R3" s="261"/>
      <c r="S3" s="261"/>
      <c r="T3" s="261"/>
    </row>
    <row r="4" spans="1:20" s="9" customFormat="1" ht="12.75" customHeight="1" x14ac:dyDescent="0.2">
      <c r="A4" s="95"/>
      <c r="B4" s="257" t="s">
        <v>133</v>
      </c>
      <c r="C4" s="257"/>
      <c r="D4" s="257"/>
      <c r="E4" s="257"/>
      <c r="F4" s="38"/>
      <c r="G4" s="44"/>
      <c r="H4" s="44"/>
      <c r="I4" s="44"/>
      <c r="J4" s="44"/>
      <c r="K4" s="44"/>
      <c r="L4" s="258" t="s">
        <v>136</v>
      </c>
      <c r="M4" s="258"/>
      <c r="N4" s="258"/>
      <c r="O4" s="258"/>
      <c r="P4" s="258"/>
      <c r="Q4" s="258"/>
      <c r="R4" s="258"/>
      <c r="S4" s="258"/>
      <c r="T4" s="43"/>
    </row>
    <row r="5" spans="1:20" s="9" customFormat="1" ht="12.75" customHeight="1" x14ac:dyDescent="0.2">
      <c r="A5" s="95"/>
      <c r="B5" s="257" t="s">
        <v>220</v>
      </c>
      <c r="C5" s="257"/>
      <c r="D5" s="158"/>
      <c r="E5" s="158"/>
      <c r="F5" s="38"/>
      <c r="G5" s="44"/>
      <c r="H5" s="44"/>
      <c r="I5" s="44"/>
      <c r="J5" s="44"/>
      <c r="K5" s="44"/>
      <c r="L5" s="157"/>
      <c r="M5" s="157"/>
      <c r="N5" s="157"/>
      <c r="O5" s="157"/>
      <c r="P5" s="157"/>
      <c r="Q5" s="157"/>
      <c r="R5" s="157"/>
      <c r="S5" s="157"/>
      <c r="T5" s="43"/>
    </row>
    <row r="6" spans="1:20" s="9" customFormat="1" ht="12.75" customHeight="1" x14ac:dyDescent="0.2">
      <c r="A6" s="95"/>
      <c r="B6" s="257" t="s">
        <v>151</v>
      </c>
      <c r="C6" s="257"/>
      <c r="D6" s="257"/>
      <c r="E6" s="257"/>
      <c r="F6" s="38"/>
      <c r="G6" s="44"/>
      <c r="H6" s="44"/>
      <c r="I6" s="44"/>
      <c r="J6" s="44"/>
      <c r="K6" s="44"/>
      <c r="L6" s="157"/>
      <c r="M6" s="157"/>
      <c r="N6" s="157"/>
      <c r="O6" s="157"/>
      <c r="P6" s="157"/>
      <c r="Q6" s="157"/>
      <c r="R6" s="157"/>
      <c r="S6" s="157"/>
      <c r="T6" s="43"/>
    </row>
    <row r="7" spans="1:20" s="9" customFormat="1" ht="12.75" customHeight="1" x14ac:dyDescent="0.2">
      <c r="A7" s="95"/>
      <c r="B7" s="260" t="s">
        <v>147</v>
      </c>
      <c r="C7" s="260"/>
      <c r="D7" s="260"/>
      <c r="E7" s="260"/>
      <c r="F7" s="38"/>
      <c r="G7" s="44"/>
      <c r="H7" s="44"/>
      <c r="I7" s="44"/>
      <c r="J7" s="44"/>
      <c r="K7" s="44"/>
      <c r="L7" s="157"/>
      <c r="M7" s="157"/>
      <c r="N7" s="157"/>
      <c r="O7" s="157"/>
      <c r="P7" s="157"/>
      <c r="Q7" s="157"/>
      <c r="R7" s="157"/>
      <c r="S7" s="157"/>
      <c r="T7" s="43"/>
    </row>
    <row r="8" spans="1:20" s="9" customFormat="1" ht="12" customHeight="1" x14ac:dyDescent="0.2">
      <c r="A8" s="95"/>
      <c r="B8" s="155" t="s">
        <v>134</v>
      </c>
      <c r="C8" s="64"/>
      <c r="D8" s="350"/>
      <c r="E8" s="350"/>
      <c r="F8" s="38"/>
      <c r="G8" s="38"/>
      <c r="H8" s="38"/>
      <c r="I8" s="38"/>
      <c r="J8" s="38"/>
      <c r="K8" s="38"/>
      <c r="L8" s="38"/>
      <c r="M8" s="261" t="s">
        <v>137</v>
      </c>
      <c r="N8" s="261"/>
      <c r="O8" s="261"/>
      <c r="P8" s="261"/>
      <c r="Q8" s="261"/>
      <c r="R8" s="261"/>
      <c r="S8" s="261"/>
      <c r="T8" s="261"/>
    </row>
    <row r="9" spans="1:20" ht="13.5" customHeight="1" x14ac:dyDescent="0.2">
      <c r="A9" s="337" t="s">
        <v>195</v>
      </c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57"/>
      <c r="S9" s="57"/>
      <c r="T9" s="57"/>
    </row>
    <row r="10" spans="1:20" ht="20.25" customHeight="1" x14ac:dyDescent="0.2">
      <c r="A10" s="338" t="s">
        <v>97</v>
      </c>
      <c r="B10" s="338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57"/>
      <c r="S10" s="57"/>
      <c r="T10" s="57"/>
    </row>
    <row r="11" spans="1:20" ht="12.75" customHeight="1" x14ac:dyDescent="0.2">
      <c r="A11" s="351" t="s">
        <v>4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57"/>
      <c r="S11" s="57"/>
      <c r="T11" s="57"/>
    </row>
    <row r="12" spans="1:20" ht="48" customHeight="1" x14ac:dyDescent="0.2">
      <c r="A12" s="331" t="s">
        <v>0</v>
      </c>
      <c r="B12" s="272" t="s">
        <v>2</v>
      </c>
      <c r="C12" s="300" t="s">
        <v>129</v>
      </c>
      <c r="D12" s="303" t="s">
        <v>66</v>
      </c>
      <c r="E12" s="304"/>
      <c r="F12" s="304"/>
      <c r="G12" s="304"/>
      <c r="H12" s="304"/>
      <c r="I12" s="304"/>
      <c r="J12" s="305"/>
      <c r="K12" s="303" t="s">
        <v>111</v>
      </c>
      <c r="L12" s="308"/>
      <c r="M12" s="303" t="s">
        <v>112</v>
      </c>
      <c r="N12" s="304"/>
      <c r="O12" s="305"/>
      <c r="P12" s="297" t="s">
        <v>1</v>
      </c>
      <c r="Q12" s="297" t="s">
        <v>31</v>
      </c>
      <c r="R12" s="297" t="s">
        <v>150</v>
      </c>
      <c r="S12" s="297" t="s">
        <v>76</v>
      </c>
      <c r="T12" s="297" t="s">
        <v>75</v>
      </c>
    </row>
    <row r="13" spans="1:20" ht="14.25" customHeight="1" x14ac:dyDescent="0.2">
      <c r="A13" s="332"/>
      <c r="B13" s="273"/>
      <c r="C13" s="301"/>
      <c r="D13" s="272" t="s">
        <v>23</v>
      </c>
      <c r="E13" s="294" t="s">
        <v>18</v>
      </c>
      <c r="F13" s="295"/>
      <c r="G13" s="295"/>
      <c r="H13" s="295"/>
      <c r="I13" s="295"/>
      <c r="J13" s="296"/>
      <c r="K13" s="291" t="s">
        <v>78</v>
      </c>
      <c r="L13" s="272" t="s">
        <v>79</v>
      </c>
      <c r="M13" s="272" t="s">
        <v>80</v>
      </c>
      <c r="N13" s="352" t="s">
        <v>49</v>
      </c>
      <c r="O13" s="353"/>
      <c r="P13" s="298"/>
      <c r="Q13" s="298"/>
      <c r="R13" s="298"/>
      <c r="S13" s="298"/>
      <c r="T13" s="298"/>
    </row>
    <row r="14" spans="1:20" ht="23.25" customHeight="1" x14ac:dyDescent="0.2">
      <c r="A14" s="332"/>
      <c r="B14" s="273"/>
      <c r="C14" s="301"/>
      <c r="D14" s="273"/>
      <c r="E14" s="275" t="s">
        <v>9</v>
      </c>
      <c r="F14" s="275" t="s">
        <v>30</v>
      </c>
      <c r="G14" s="275" t="s">
        <v>77</v>
      </c>
      <c r="H14" s="289" t="s">
        <v>96</v>
      </c>
      <c r="I14" s="290"/>
      <c r="J14" s="275" t="s">
        <v>20</v>
      </c>
      <c r="K14" s="292"/>
      <c r="L14" s="273"/>
      <c r="M14" s="273"/>
      <c r="N14" s="354"/>
      <c r="O14" s="355"/>
      <c r="P14" s="298"/>
      <c r="Q14" s="298"/>
      <c r="R14" s="298"/>
      <c r="S14" s="298"/>
      <c r="T14" s="298"/>
    </row>
    <row r="15" spans="1:20" ht="48.75" customHeight="1" x14ac:dyDescent="0.2">
      <c r="A15" s="333"/>
      <c r="B15" s="274"/>
      <c r="C15" s="302"/>
      <c r="D15" s="274"/>
      <c r="E15" s="276"/>
      <c r="F15" s="276"/>
      <c r="G15" s="276"/>
      <c r="H15" s="7" t="s">
        <v>32</v>
      </c>
      <c r="I15" s="7" t="s">
        <v>33</v>
      </c>
      <c r="J15" s="276"/>
      <c r="K15" s="293"/>
      <c r="L15" s="274"/>
      <c r="M15" s="274"/>
      <c r="N15" s="25" t="s">
        <v>81</v>
      </c>
      <c r="O15" s="25" t="s">
        <v>82</v>
      </c>
      <c r="P15" s="299"/>
      <c r="Q15" s="299"/>
      <c r="R15" s="299"/>
      <c r="S15" s="299"/>
      <c r="T15" s="299"/>
    </row>
    <row r="16" spans="1:20" s="11" customFormat="1" x14ac:dyDescent="0.2">
      <c r="A16" s="96">
        <v>1</v>
      </c>
      <c r="B16" s="45">
        <v>2</v>
      </c>
      <c r="C16" s="45">
        <v>3</v>
      </c>
      <c r="D16" s="45">
        <v>4</v>
      </c>
      <c r="E16" s="45">
        <v>5</v>
      </c>
      <c r="F16" s="45">
        <v>6</v>
      </c>
      <c r="G16" s="46">
        <v>7</v>
      </c>
      <c r="H16" s="45">
        <v>8</v>
      </c>
      <c r="I16" s="45">
        <v>9</v>
      </c>
      <c r="J16" s="45">
        <v>10</v>
      </c>
      <c r="K16" s="47">
        <v>11</v>
      </c>
      <c r="L16" s="47">
        <v>12</v>
      </c>
      <c r="M16" s="47">
        <v>13</v>
      </c>
      <c r="N16" s="47">
        <v>14</v>
      </c>
      <c r="O16" s="47">
        <v>15</v>
      </c>
      <c r="P16" s="47">
        <v>16</v>
      </c>
      <c r="Q16" s="47">
        <v>17</v>
      </c>
      <c r="R16" s="45">
        <v>18</v>
      </c>
      <c r="S16" s="45">
        <v>19</v>
      </c>
      <c r="T16" s="45">
        <v>20</v>
      </c>
    </row>
    <row r="17" spans="1:20" x14ac:dyDescent="0.2">
      <c r="A17" s="96">
        <v>1</v>
      </c>
      <c r="B17" s="342" t="s">
        <v>26</v>
      </c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4"/>
    </row>
    <row r="18" spans="1:20" x14ac:dyDescent="0.2">
      <c r="A18" s="97" t="s">
        <v>10</v>
      </c>
      <c r="B18" s="339" t="s">
        <v>83</v>
      </c>
      <c r="C18" s="340"/>
      <c r="D18" s="340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1"/>
    </row>
    <row r="19" spans="1:20" x14ac:dyDescent="0.2">
      <c r="A19" s="42" t="s">
        <v>54</v>
      </c>
      <c r="B19" s="285" t="str">
        <f>'Додаток 6'!B12</f>
        <v>Заходи зі зниження питомих витрат, а також втрат енергоресурсів , у т.ч.:</v>
      </c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7"/>
    </row>
    <row r="20" spans="1:20" x14ac:dyDescent="0.2">
      <c r="A20" s="306" t="s">
        <v>154</v>
      </c>
      <c r="B20" s="307"/>
      <c r="C20" s="51"/>
      <c r="D20" s="52"/>
      <c r="E20" s="53"/>
      <c r="F20" s="53"/>
      <c r="G20" s="53"/>
      <c r="H20" s="53"/>
      <c r="I20" s="53"/>
      <c r="J20" s="53"/>
      <c r="K20" s="50"/>
      <c r="L20" s="53"/>
      <c r="M20" s="52"/>
      <c r="N20" s="52"/>
      <c r="O20" s="53"/>
      <c r="P20" s="52"/>
      <c r="Q20" s="52"/>
      <c r="R20" s="52"/>
      <c r="S20" s="52"/>
      <c r="T20" s="52"/>
    </row>
    <row r="21" spans="1:20" x14ac:dyDescent="0.2">
      <c r="A21" s="42" t="s">
        <v>35</v>
      </c>
      <c r="B21" s="325" t="str">
        <f>'Додаток 6'!B13</f>
        <v>Заходи щодо забезпечення технологічного та/або комерційного обліку ресурсів</v>
      </c>
      <c r="C21" s="326"/>
      <c r="D21" s="326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7"/>
    </row>
    <row r="22" spans="1:20" x14ac:dyDescent="0.2">
      <c r="A22" s="306" t="s">
        <v>155</v>
      </c>
      <c r="B22" s="328"/>
      <c r="C22" s="79"/>
      <c r="D22" s="79"/>
      <c r="E22" s="53"/>
      <c r="F22" s="53"/>
      <c r="G22" s="53"/>
      <c r="H22" s="53"/>
      <c r="I22" s="53"/>
      <c r="J22" s="53"/>
      <c r="K22" s="79"/>
      <c r="L22" s="79"/>
      <c r="M22" s="79"/>
      <c r="N22" s="79"/>
      <c r="O22" s="79"/>
      <c r="P22" s="79"/>
      <c r="Q22" s="79"/>
      <c r="R22" s="79"/>
      <c r="S22" s="79"/>
      <c r="T22" s="79"/>
    </row>
    <row r="23" spans="1:20" x14ac:dyDescent="0.2">
      <c r="A23" s="42" t="s">
        <v>55</v>
      </c>
      <c r="B23" s="325" t="str">
        <f>'Додаток 6'!B14</f>
        <v>Заходи щодо зменшення обсягу витрат води на технологічні потреби</v>
      </c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7"/>
    </row>
    <row r="24" spans="1:20" s="12" customFormat="1" x14ac:dyDescent="0.2">
      <c r="A24" s="306" t="s">
        <v>156</v>
      </c>
      <c r="B24" s="328"/>
      <c r="C24" s="80"/>
      <c r="D24" s="79"/>
      <c r="E24" s="53"/>
      <c r="F24" s="53"/>
      <c r="G24" s="53"/>
      <c r="H24" s="53"/>
      <c r="I24" s="53"/>
      <c r="J24" s="53"/>
      <c r="K24" s="78"/>
      <c r="L24" s="80"/>
      <c r="M24" s="81">
        <f>D24</f>
        <v>0</v>
      </c>
      <c r="N24" s="80"/>
      <c r="O24" s="80"/>
      <c r="P24" s="80"/>
      <c r="Q24" s="80"/>
      <c r="R24" s="80"/>
      <c r="S24" s="80"/>
      <c r="T24" s="80"/>
    </row>
    <row r="25" spans="1:20" s="12" customFormat="1" x14ac:dyDescent="0.2">
      <c r="A25" s="42" t="s">
        <v>56</v>
      </c>
      <c r="B25" s="334" t="str">
        <f>'Додаток 6'!B15</f>
        <v>Заходи щодо  підвищення якості послуг з централізованого водопостачання</v>
      </c>
      <c r="C25" s="335"/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6"/>
    </row>
    <row r="26" spans="1:20" s="12" customFormat="1" x14ac:dyDescent="0.2">
      <c r="A26" s="306" t="s">
        <v>157</v>
      </c>
      <c r="B26" s="307"/>
      <c r="C26" s="79"/>
      <c r="D26" s="79"/>
      <c r="E26" s="53"/>
      <c r="F26" s="53"/>
      <c r="G26" s="53"/>
      <c r="H26" s="53"/>
      <c r="I26" s="53"/>
      <c r="J26" s="53"/>
      <c r="K26" s="79"/>
      <c r="L26" s="79"/>
      <c r="M26" s="79"/>
      <c r="N26" s="79"/>
      <c r="O26" s="79"/>
      <c r="P26" s="79"/>
      <c r="Q26" s="79"/>
      <c r="R26" s="79"/>
      <c r="S26" s="79"/>
      <c r="T26" s="79"/>
    </row>
    <row r="27" spans="1:20" s="12" customFormat="1" x14ac:dyDescent="0.2">
      <c r="A27" s="42" t="s">
        <v>38</v>
      </c>
      <c r="B27" s="334" t="str">
        <f>'Додаток 6'!B16</f>
        <v>Заходи щодо підвищення екологічної безпеки та охорони навколишнього середовища</v>
      </c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6"/>
    </row>
    <row r="28" spans="1:20" s="12" customFormat="1" x14ac:dyDescent="0.2">
      <c r="A28" s="306" t="s">
        <v>158</v>
      </c>
      <c r="B28" s="307"/>
      <c r="C28" s="53"/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pans="1:20" s="12" customFormat="1" x14ac:dyDescent="0.2">
      <c r="A29" s="42" t="s">
        <v>57</v>
      </c>
      <c r="B29" s="325" t="str">
        <f>'Додаток 6'!B17</f>
        <v>Інші заходи</v>
      </c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7"/>
    </row>
    <row r="30" spans="1:20" s="12" customFormat="1" x14ac:dyDescent="0.2">
      <c r="A30" s="306" t="s">
        <v>159</v>
      </c>
      <c r="B30" s="307"/>
      <c r="C30" s="79"/>
      <c r="D30" s="79"/>
      <c r="E30" s="53"/>
      <c r="F30" s="53"/>
      <c r="G30" s="53"/>
      <c r="H30" s="53"/>
      <c r="I30" s="53"/>
      <c r="J30" s="53"/>
      <c r="K30" s="79"/>
      <c r="L30" s="79"/>
      <c r="M30" s="79"/>
      <c r="N30" s="79"/>
      <c r="O30" s="79"/>
      <c r="P30" s="79"/>
      <c r="Q30" s="79"/>
      <c r="R30" s="79"/>
      <c r="S30" s="79"/>
      <c r="T30" s="79"/>
    </row>
    <row r="31" spans="1:20" s="12" customFormat="1" ht="12.75" customHeight="1" x14ac:dyDescent="0.2">
      <c r="A31" s="356" t="s">
        <v>160</v>
      </c>
      <c r="B31" s="357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</row>
    <row r="32" spans="1:20" s="12" customFormat="1" x14ac:dyDescent="0.2">
      <c r="A32" s="42" t="s">
        <v>37</v>
      </c>
      <c r="B32" s="280" t="s">
        <v>84</v>
      </c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2"/>
    </row>
    <row r="33" spans="1:21" s="12" customFormat="1" x14ac:dyDescent="0.2">
      <c r="A33" s="15" t="s">
        <v>39</v>
      </c>
      <c r="B33" s="285" t="str">
        <f>'Додаток 6'!B20</f>
        <v>Заходи зі зниження питомих витрат, а також втрат енергоресурсів , у т.ч.:</v>
      </c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7"/>
    </row>
    <row r="34" spans="1:21" s="12" customFormat="1" ht="51" customHeight="1" x14ac:dyDescent="0.2">
      <c r="A34" s="142" t="s">
        <v>189</v>
      </c>
      <c r="B34" s="172" t="s">
        <v>197</v>
      </c>
      <c r="C34" s="197">
        <v>1</v>
      </c>
      <c r="D34" s="173">
        <f>E34</f>
        <v>949.35699999999997</v>
      </c>
      <c r="E34" s="173">
        <v>949.35699999999997</v>
      </c>
      <c r="F34" s="177" t="s">
        <v>36</v>
      </c>
      <c r="G34" s="177" t="s">
        <v>36</v>
      </c>
      <c r="H34" s="177" t="s">
        <v>36</v>
      </c>
      <c r="I34" s="177" t="s">
        <v>36</v>
      </c>
      <c r="J34" s="177" t="s">
        <v>36</v>
      </c>
      <c r="K34" s="233">
        <v>0</v>
      </c>
      <c r="L34" s="233">
        <v>949.36</v>
      </c>
      <c r="M34" s="173">
        <f>D34</f>
        <v>949.35699999999997</v>
      </c>
      <c r="N34" s="173">
        <v>0</v>
      </c>
      <c r="O34" s="173">
        <v>0</v>
      </c>
      <c r="P34" s="195">
        <f>D34/T34*12</f>
        <v>76.664091520861376</v>
      </c>
      <c r="Q34" s="195"/>
      <c r="R34" s="173">
        <v>0</v>
      </c>
      <c r="S34" s="173">
        <v>0</v>
      </c>
      <c r="T34" s="173">
        <v>148.6</v>
      </c>
    </row>
    <row r="35" spans="1:21" s="12" customFormat="1" ht="54.75" customHeight="1" x14ac:dyDescent="0.2">
      <c r="A35" s="142" t="s">
        <v>190</v>
      </c>
      <c r="B35" s="164" t="s">
        <v>206</v>
      </c>
      <c r="C35" s="197">
        <v>1</v>
      </c>
      <c r="D35" s="173">
        <f>E35</f>
        <v>47.97</v>
      </c>
      <c r="E35" s="173">
        <v>47.97</v>
      </c>
      <c r="F35" s="177" t="s">
        <v>36</v>
      </c>
      <c r="G35" s="177" t="s">
        <v>36</v>
      </c>
      <c r="H35" s="177" t="s">
        <v>36</v>
      </c>
      <c r="I35" s="177" t="s">
        <v>36</v>
      </c>
      <c r="J35" s="177" t="s">
        <v>36</v>
      </c>
      <c r="K35" s="233">
        <v>0</v>
      </c>
      <c r="L35" s="233">
        <v>47.97</v>
      </c>
      <c r="M35" s="173">
        <f>D35</f>
        <v>47.97</v>
      </c>
      <c r="N35" s="173">
        <f>D35-M35</f>
        <v>0</v>
      </c>
      <c r="O35" s="173">
        <v>0</v>
      </c>
      <c r="P35" s="195">
        <f>D35/T35*12</f>
        <v>8.3547169811320749</v>
      </c>
      <c r="Q35" s="195"/>
      <c r="R35" s="173">
        <v>0</v>
      </c>
      <c r="S35" s="173">
        <v>0</v>
      </c>
      <c r="T35" s="173">
        <v>68.900000000000006</v>
      </c>
    </row>
    <row r="36" spans="1:21" s="12" customFormat="1" ht="64.5" customHeight="1" x14ac:dyDescent="0.2">
      <c r="A36" s="7" t="s">
        <v>198</v>
      </c>
      <c r="B36" s="164" t="s">
        <v>199</v>
      </c>
      <c r="C36" s="197">
        <v>1</v>
      </c>
      <c r="D36" s="173">
        <f>E36</f>
        <v>56.31</v>
      </c>
      <c r="E36" s="174">
        <v>56.31</v>
      </c>
      <c r="F36" s="177" t="s">
        <v>36</v>
      </c>
      <c r="G36" s="177" t="s">
        <v>36</v>
      </c>
      <c r="H36" s="177" t="s">
        <v>36</v>
      </c>
      <c r="I36" s="177" t="s">
        <v>36</v>
      </c>
      <c r="J36" s="177" t="s">
        <v>36</v>
      </c>
      <c r="K36" s="233">
        <v>0</v>
      </c>
      <c r="L36" s="233">
        <v>56.31</v>
      </c>
      <c r="M36" s="173">
        <f>D36</f>
        <v>56.31</v>
      </c>
      <c r="N36" s="173">
        <f>D36-M36</f>
        <v>0</v>
      </c>
      <c r="O36" s="173">
        <v>0</v>
      </c>
      <c r="P36" s="195">
        <f>D36/T36*12</f>
        <v>7.9778040141676509</v>
      </c>
      <c r="Q36" s="195"/>
      <c r="R36" s="173">
        <v>0</v>
      </c>
      <c r="S36" s="173">
        <v>0</v>
      </c>
      <c r="T36" s="173">
        <v>84.7</v>
      </c>
    </row>
    <row r="37" spans="1:21" s="12" customFormat="1" x14ac:dyDescent="0.2">
      <c r="A37" s="278" t="s">
        <v>161</v>
      </c>
      <c r="B37" s="288"/>
      <c r="C37" s="232">
        <f>SUM(C34:C36)</f>
        <v>3</v>
      </c>
      <c r="D37" s="193">
        <f>D34+D35+D36</f>
        <v>1053.6369999999999</v>
      </c>
      <c r="E37" s="193">
        <f>E34+E35+E36</f>
        <v>1053.6369999999999</v>
      </c>
      <c r="F37" s="193" t="s">
        <v>36</v>
      </c>
      <c r="G37" s="193" t="s">
        <v>36</v>
      </c>
      <c r="H37" s="193" t="s">
        <v>36</v>
      </c>
      <c r="I37" s="193" t="s">
        <v>36</v>
      </c>
      <c r="J37" s="193" t="s">
        <v>36</v>
      </c>
      <c r="K37" s="210">
        <f>K34+K35+K36</f>
        <v>0</v>
      </c>
      <c r="L37" s="170">
        <f>L34+L35+L36</f>
        <v>1053.6400000000001</v>
      </c>
      <c r="M37" s="170">
        <f>M34+M35+M36</f>
        <v>1053.6369999999999</v>
      </c>
      <c r="N37" s="210">
        <f>N34+N35+N36</f>
        <v>0</v>
      </c>
      <c r="O37" s="210">
        <f>O34+O35+O36</f>
        <v>0</v>
      </c>
      <c r="P37" s="240" t="s">
        <v>36</v>
      </c>
      <c r="Q37" s="233" t="s">
        <v>36</v>
      </c>
      <c r="R37" s="233">
        <f>R34+R35+R36</f>
        <v>0</v>
      </c>
      <c r="S37" s="233">
        <f>S34+S35+S36</f>
        <v>0</v>
      </c>
      <c r="T37" s="170">
        <f>T34+T35+T36</f>
        <v>302.2</v>
      </c>
    </row>
    <row r="38" spans="1:21" s="12" customFormat="1" ht="12" customHeight="1" x14ac:dyDescent="0.2">
      <c r="A38" s="42" t="s">
        <v>40</v>
      </c>
      <c r="B38" s="285" t="str">
        <f>'Додаток 6'!B24</f>
        <v>Заходи щодо забезпечення технологічного та/або комерційного обліку ресурсів</v>
      </c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7"/>
    </row>
    <row r="39" spans="1:21" s="12" customFormat="1" ht="126" customHeight="1" x14ac:dyDescent="0.2">
      <c r="A39" s="7" t="s">
        <v>200</v>
      </c>
      <c r="B39" s="176" t="s">
        <v>201</v>
      </c>
      <c r="C39" s="196">
        <v>3</v>
      </c>
      <c r="D39" s="173">
        <f>E39</f>
        <v>122.68</v>
      </c>
      <c r="E39" s="177">
        <v>122.68</v>
      </c>
      <c r="F39" s="53" t="s">
        <v>36</v>
      </c>
      <c r="G39" s="53" t="s">
        <v>36</v>
      </c>
      <c r="H39" s="53" t="s">
        <v>36</v>
      </c>
      <c r="I39" s="53" t="s">
        <v>36</v>
      </c>
      <c r="J39" s="53" t="s">
        <v>36</v>
      </c>
      <c r="K39" s="234">
        <v>0</v>
      </c>
      <c r="L39" s="234">
        <v>122.68</v>
      </c>
      <c r="M39" s="141">
        <f>D39</f>
        <v>122.68</v>
      </c>
      <c r="N39" s="141">
        <f>D39-M39</f>
        <v>0</v>
      </c>
      <c r="O39" s="141">
        <v>0</v>
      </c>
      <c r="P39" s="168">
        <f>D39/T39*12</f>
        <v>120.66885245901641</v>
      </c>
      <c r="Q39" s="197"/>
      <c r="R39" s="173">
        <v>0</v>
      </c>
      <c r="S39" s="173">
        <v>0</v>
      </c>
      <c r="T39" s="197">
        <v>12.2</v>
      </c>
    </row>
    <row r="40" spans="1:21" s="12" customFormat="1" ht="12" customHeight="1" x14ac:dyDescent="0.2">
      <c r="A40" s="283" t="str">
        <f>' додаток 4'!A46</f>
        <v>Усього за підпунктом 1.2.4</v>
      </c>
      <c r="B40" s="284"/>
      <c r="C40" s="199">
        <f>SUM(C39)</f>
        <v>3</v>
      </c>
      <c r="D40" s="193">
        <f>D39</f>
        <v>122.68</v>
      </c>
      <c r="E40" s="193">
        <f>E39</f>
        <v>122.68</v>
      </c>
      <c r="F40" s="237" t="s">
        <v>36</v>
      </c>
      <c r="G40" s="237" t="s">
        <v>36</v>
      </c>
      <c r="H40" s="237" t="s">
        <v>36</v>
      </c>
      <c r="I40" s="237" t="s">
        <v>36</v>
      </c>
      <c r="J40" s="237" t="s">
        <v>36</v>
      </c>
      <c r="K40" s="237">
        <f>SUM(K39)</f>
        <v>0</v>
      </c>
      <c r="L40" s="237">
        <f>SUM(L39)</f>
        <v>122.68</v>
      </c>
      <c r="M40" s="237">
        <f>M39</f>
        <v>122.68</v>
      </c>
      <c r="N40" s="237">
        <f>SUM(N39)</f>
        <v>0</v>
      </c>
      <c r="O40" s="237">
        <f>SUM(O39)</f>
        <v>0</v>
      </c>
      <c r="P40" s="239" t="s">
        <v>36</v>
      </c>
      <c r="Q40" s="237" t="s">
        <v>36</v>
      </c>
      <c r="R40" s="237">
        <f>R39</f>
        <v>0</v>
      </c>
      <c r="S40" s="237">
        <f>S39</f>
        <v>0</v>
      </c>
      <c r="T40" s="237">
        <f>SUM(T39)</f>
        <v>12.2</v>
      </c>
      <c r="U40" s="19"/>
    </row>
    <row r="41" spans="1:21" s="12" customFormat="1" x14ac:dyDescent="0.2">
      <c r="A41" s="42" t="s">
        <v>41</v>
      </c>
      <c r="B41" s="285" t="str">
        <f>'Додаток 6'!B26</f>
        <v>Заходи щодо зменшення обсягу витрат води на технологічні потреби</v>
      </c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7"/>
      <c r="U41" s="19"/>
    </row>
    <row r="42" spans="1:21" s="12" customFormat="1" x14ac:dyDescent="0.2">
      <c r="A42" s="42"/>
      <c r="B42" s="54"/>
      <c r="C42" s="54"/>
      <c r="D42" s="54"/>
      <c r="E42" s="53" t="s">
        <v>36</v>
      </c>
      <c r="F42" s="53" t="s">
        <v>36</v>
      </c>
      <c r="G42" s="53" t="s">
        <v>36</v>
      </c>
      <c r="H42" s="53" t="s">
        <v>36</v>
      </c>
      <c r="I42" s="53" t="s">
        <v>36</v>
      </c>
      <c r="J42" s="53" t="s">
        <v>36</v>
      </c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19"/>
    </row>
    <row r="43" spans="1:21" s="12" customFormat="1" x14ac:dyDescent="0.2">
      <c r="A43" s="278" t="s">
        <v>162</v>
      </c>
      <c r="B43" s="279"/>
      <c r="C43" s="41"/>
      <c r="D43" s="41"/>
      <c r="E43" s="53"/>
      <c r="F43" s="53"/>
      <c r="G43" s="53"/>
      <c r="H43" s="53"/>
      <c r="I43" s="53"/>
      <c r="J43" s="53"/>
      <c r="K43" s="41"/>
      <c r="L43" s="41"/>
      <c r="M43" s="41"/>
      <c r="N43" s="41"/>
      <c r="O43" s="41"/>
      <c r="P43" s="41"/>
      <c r="Q43" s="41"/>
      <c r="R43" s="41"/>
      <c r="S43" s="41"/>
      <c r="T43" s="41"/>
    </row>
    <row r="44" spans="1:21" s="12" customFormat="1" x14ac:dyDescent="0.2">
      <c r="A44" s="42" t="s">
        <v>105</v>
      </c>
      <c r="B44" s="321" t="str">
        <f>'Додаток 6'!B27</f>
        <v>Заходи щодо  підвищення якості послуг з централізованого водопостачання</v>
      </c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322"/>
    </row>
    <row r="45" spans="1:21" s="12" customFormat="1" ht="108" x14ac:dyDescent="0.2">
      <c r="A45" s="7" t="s">
        <v>191</v>
      </c>
      <c r="B45" s="178" t="s">
        <v>202</v>
      </c>
      <c r="C45" s="197">
        <v>1</v>
      </c>
      <c r="D45" s="173">
        <f>E45</f>
        <v>161.39599999999999</v>
      </c>
      <c r="E45" s="173">
        <v>161.39599999999999</v>
      </c>
      <c r="F45" s="196" t="s">
        <v>36</v>
      </c>
      <c r="G45" s="196" t="s">
        <v>36</v>
      </c>
      <c r="H45" s="196" t="s">
        <v>36</v>
      </c>
      <c r="I45" s="196" t="s">
        <v>36</v>
      </c>
      <c r="J45" s="196" t="s">
        <v>36</v>
      </c>
      <c r="K45" s="177">
        <v>0</v>
      </c>
      <c r="L45" s="177">
        <v>161.4</v>
      </c>
      <c r="M45" s="173">
        <f>D45</f>
        <v>161.39599999999999</v>
      </c>
      <c r="N45" s="173">
        <f>D45-M45</f>
        <v>0</v>
      </c>
      <c r="O45" s="173">
        <v>0</v>
      </c>
      <c r="P45" s="195">
        <f>D45/T45*12</f>
        <v>23.561459854014597</v>
      </c>
      <c r="Q45" s="196"/>
      <c r="R45" s="196">
        <v>45.6</v>
      </c>
      <c r="S45" s="173">
        <v>0</v>
      </c>
      <c r="T45" s="196">
        <v>82.2</v>
      </c>
    </row>
    <row r="46" spans="1:21" s="12" customFormat="1" x14ac:dyDescent="0.2">
      <c r="A46" s="269" t="s">
        <v>163</v>
      </c>
      <c r="B46" s="270"/>
      <c r="C46" s="160">
        <f>SUM(C45)</f>
        <v>1</v>
      </c>
      <c r="D46" s="193">
        <f>D45</f>
        <v>161.39599999999999</v>
      </c>
      <c r="E46" s="193">
        <f>E45</f>
        <v>161.39599999999999</v>
      </c>
      <c r="F46" s="193" t="s">
        <v>36</v>
      </c>
      <c r="G46" s="193" t="s">
        <v>36</v>
      </c>
      <c r="H46" s="193" t="s">
        <v>36</v>
      </c>
      <c r="I46" s="193" t="s">
        <v>36</v>
      </c>
      <c r="J46" s="193" t="s">
        <v>36</v>
      </c>
      <c r="K46" s="233">
        <f>SUM(K45)</f>
        <v>0</v>
      </c>
      <c r="L46" s="233">
        <f>SUM(L45)</f>
        <v>161.4</v>
      </c>
      <c r="M46" s="233">
        <f>M45</f>
        <v>161.39599999999999</v>
      </c>
      <c r="N46" s="233">
        <f>SUM(N45)</f>
        <v>0</v>
      </c>
      <c r="O46" s="233">
        <f>SUM(O45)</f>
        <v>0</v>
      </c>
      <c r="P46" s="240" t="s">
        <v>36</v>
      </c>
      <c r="Q46" s="202" t="s">
        <v>36</v>
      </c>
      <c r="R46" s="193">
        <f>R45</f>
        <v>45.6</v>
      </c>
      <c r="S46" s="193">
        <f>S45</f>
        <v>0</v>
      </c>
      <c r="T46" s="193">
        <f>SUM(T45)</f>
        <v>82.2</v>
      </c>
    </row>
    <row r="47" spans="1:21" s="12" customFormat="1" x14ac:dyDescent="0.2">
      <c r="A47" s="42" t="s">
        <v>42</v>
      </c>
      <c r="B47" s="321" t="str">
        <f>'Додаток 6'!B29</f>
        <v>Заходи щодо провадження та розвитку інформаційних технологій</v>
      </c>
      <c r="C47" s="271"/>
      <c r="D47" s="271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271"/>
      <c r="T47" s="322"/>
    </row>
    <row r="48" spans="1:21" s="13" customFormat="1" x14ac:dyDescent="0.2">
      <c r="A48" s="269" t="s">
        <v>164</v>
      </c>
      <c r="B48" s="270"/>
      <c r="C48" s="40"/>
      <c r="D48" s="40"/>
      <c r="E48" s="166"/>
      <c r="F48" s="166"/>
      <c r="G48" s="166"/>
      <c r="H48" s="166"/>
      <c r="I48" s="166"/>
      <c r="J48" s="166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34" s="13" customFormat="1" x14ac:dyDescent="0.2">
      <c r="A49" s="42" t="s">
        <v>43</v>
      </c>
      <c r="B49" s="285" t="str">
        <f>'Додаток 6'!B30</f>
        <v>Заходи щодо модернізації та закупівлі транспортних засобів спеціального та спеціалізованого призначення</v>
      </c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7"/>
    </row>
    <row r="50" spans="1:34" s="13" customFormat="1" ht="24" x14ac:dyDescent="0.2">
      <c r="A50" s="42" t="s">
        <v>211</v>
      </c>
      <c r="B50" s="164" t="s">
        <v>212</v>
      </c>
      <c r="C50" s="195">
        <v>1</v>
      </c>
      <c r="D50" s="197">
        <v>210.45</v>
      </c>
      <c r="E50" s="197">
        <v>210.45</v>
      </c>
      <c r="F50" s="197" t="s">
        <v>36</v>
      </c>
      <c r="G50" s="197" t="s">
        <v>36</v>
      </c>
      <c r="H50" s="197" t="s">
        <v>36</v>
      </c>
      <c r="I50" s="197" t="s">
        <v>36</v>
      </c>
      <c r="J50" s="197" t="s">
        <v>36</v>
      </c>
      <c r="K50" s="173">
        <v>210.45</v>
      </c>
      <c r="L50" s="173">
        <v>0</v>
      </c>
      <c r="M50" s="197">
        <v>210.45</v>
      </c>
      <c r="N50" s="173">
        <v>0</v>
      </c>
      <c r="O50" s="173">
        <v>0</v>
      </c>
      <c r="P50" s="195" t="s">
        <v>36</v>
      </c>
      <c r="Q50" s="197" t="s">
        <v>36</v>
      </c>
      <c r="R50" s="173">
        <v>0</v>
      </c>
      <c r="S50" s="173">
        <v>0</v>
      </c>
      <c r="T50" s="197" t="s">
        <v>36</v>
      </c>
    </row>
    <row r="51" spans="1:34" s="13" customFormat="1" ht="14.25" customHeight="1" x14ac:dyDescent="0.2">
      <c r="A51" s="269" t="s">
        <v>165</v>
      </c>
      <c r="B51" s="270"/>
      <c r="C51" s="235">
        <f>SUM(C50)</f>
        <v>1</v>
      </c>
      <c r="D51" s="233">
        <f>D50</f>
        <v>210.45</v>
      </c>
      <c r="E51" s="228">
        <f>E50</f>
        <v>210.45</v>
      </c>
      <c r="F51" s="228" t="s">
        <v>36</v>
      </c>
      <c r="G51" s="228" t="s">
        <v>36</v>
      </c>
      <c r="H51" s="228" t="s">
        <v>36</v>
      </c>
      <c r="I51" s="228" t="s">
        <v>36</v>
      </c>
      <c r="J51" s="228" t="s">
        <v>36</v>
      </c>
      <c r="K51" s="236">
        <f>K50</f>
        <v>210.45</v>
      </c>
      <c r="L51" s="193">
        <v>0</v>
      </c>
      <c r="M51" s="233">
        <f>M50</f>
        <v>210.45</v>
      </c>
      <c r="N51" s="193">
        <v>0</v>
      </c>
      <c r="O51" s="193">
        <v>0</v>
      </c>
      <c r="P51" s="194" t="s">
        <v>36</v>
      </c>
      <c r="Q51" s="202" t="s">
        <v>36</v>
      </c>
      <c r="R51" s="193">
        <v>0</v>
      </c>
      <c r="S51" s="193">
        <v>0</v>
      </c>
      <c r="T51" s="202" t="s">
        <v>36</v>
      </c>
    </row>
    <row r="52" spans="1:34" s="13" customFormat="1" x14ac:dyDescent="0.2">
      <c r="A52" s="42" t="s">
        <v>44</v>
      </c>
      <c r="B52" s="267" t="str">
        <f>'Додаток 6'!B32</f>
        <v>Заходи щодо підвищення екологічної безпеки та охорони навколишнього середовища</v>
      </c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</row>
    <row r="53" spans="1:34" s="13" customFormat="1" x14ac:dyDescent="0.2">
      <c r="A53" s="278" t="s">
        <v>166</v>
      </c>
      <c r="B53" s="279"/>
      <c r="C53" s="40"/>
      <c r="D53" s="40"/>
      <c r="E53" s="166"/>
      <c r="F53" s="166"/>
      <c r="G53" s="166"/>
      <c r="H53" s="166"/>
      <c r="I53" s="166"/>
      <c r="J53" s="166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34" s="13" customFormat="1" x14ac:dyDescent="0.2">
      <c r="A54" s="42" t="s">
        <v>58</v>
      </c>
      <c r="B54" s="267" t="str">
        <f>'Додаток 6'!B33</f>
        <v>Інші заходи</v>
      </c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</row>
    <row r="55" spans="1:34" s="13" customFormat="1" ht="12" customHeight="1" thickBot="1" x14ac:dyDescent="0.25">
      <c r="A55" s="329" t="s">
        <v>167</v>
      </c>
      <c r="B55" s="330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</row>
    <row r="56" spans="1:34" ht="12.75" thickBot="1" x14ac:dyDescent="0.25">
      <c r="A56" s="312" t="s">
        <v>168</v>
      </c>
      <c r="B56" s="313"/>
      <c r="C56" s="241">
        <f>C37+C40+C46+C51</f>
        <v>8</v>
      </c>
      <c r="D56" s="242">
        <v>1548.17</v>
      </c>
      <c r="E56" s="242">
        <v>1548.17</v>
      </c>
      <c r="F56" s="243" t="s">
        <v>36</v>
      </c>
      <c r="G56" s="243" t="s">
        <v>36</v>
      </c>
      <c r="H56" s="243" t="s">
        <v>36</v>
      </c>
      <c r="I56" s="243" t="s">
        <v>36</v>
      </c>
      <c r="J56" s="243" t="s">
        <v>36</v>
      </c>
      <c r="K56" s="242">
        <f>K37+K40+K46+K51</f>
        <v>210.45</v>
      </c>
      <c r="L56" s="242">
        <f>L37+L40+L46+L51</f>
        <v>1337.7200000000003</v>
      </c>
      <c r="M56" s="242">
        <v>1548.17</v>
      </c>
      <c r="N56" s="247">
        <f>N40+N37</f>
        <v>0</v>
      </c>
      <c r="O56" s="247">
        <f>O37+O40+O46</f>
        <v>0</v>
      </c>
      <c r="P56" s="244" t="s">
        <v>36</v>
      </c>
      <c r="Q56" s="245" t="s">
        <v>36</v>
      </c>
      <c r="R56" s="242">
        <f>R37+R40+R46</f>
        <v>45.6</v>
      </c>
      <c r="S56" s="242">
        <f>S37+S40+S46</f>
        <v>0</v>
      </c>
      <c r="T56" s="242">
        <f>T37+T40+T46</f>
        <v>396.59999999999997</v>
      </c>
    </row>
    <row r="57" spans="1:34" ht="12.75" thickBot="1" x14ac:dyDescent="0.25">
      <c r="A57" s="312" t="s">
        <v>13</v>
      </c>
      <c r="B57" s="313"/>
      <c r="C57" s="241">
        <f>C56</f>
        <v>8</v>
      </c>
      <c r="D57" s="242">
        <f>D56</f>
        <v>1548.17</v>
      </c>
      <c r="E57" s="242">
        <f>E56</f>
        <v>1548.17</v>
      </c>
      <c r="F57" s="243" t="s">
        <v>36</v>
      </c>
      <c r="G57" s="243" t="s">
        <v>36</v>
      </c>
      <c r="H57" s="243" t="s">
        <v>36</v>
      </c>
      <c r="I57" s="243" t="s">
        <v>36</v>
      </c>
      <c r="J57" s="243" t="s">
        <v>36</v>
      </c>
      <c r="K57" s="242">
        <f>K56</f>
        <v>210.45</v>
      </c>
      <c r="L57" s="242">
        <f>L56</f>
        <v>1337.7200000000003</v>
      </c>
      <c r="M57" s="242">
        <f>M56</f>
        <v>1548.17</v>
      </c>
      <c r="N57" s="247">
        <f>N56</f>
        <v>0</v>
      </c>
      <c r="O57" s="247">
        <f>O56</f>
        <v>0</v>
      </c>
      <c r="P57" s="244" t="s">
        <v>36</v>
      </c>
      <c r="Q57" s="245" t="s">
        <v>36</v>
      </c>
      <c r="R57" s="242">
        <f>R56</f>
        <v>45.6</v>
      </c>
      <c r="S57" s="242">
        <f>S56</f>
        <v>0</v>
      </c>
      <c r="T57" s="242">
        <f>T56</f>
        <v>396.59999999999997</v>
      </c>
    </row>
    <row r="58" spans="1:34" x14ac:dyDescent="0.2">
      <c r="A58" s="98" t="s">
        <v>28</v>
      </c>
      <c r="B58" s="314" t="s">
        <v>27</v>
      </c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6"/>
      <c r="Q58" s="315"/>
      <c r="R58" s="315"/>
      <c r="S58" s="315"/>
      <c r="T58" s="317"/>
    </row>
    <row r="59" spans="1:34" x14ac:dyDescent="0.2">
      <c r="A59" s="42" t="s">
        <v>101</v>
      </c>
      <c r="B59" s="321" t="s">
        <v>85</v>
      </c>
      <c r="C59" s="271"/>
      <c r="D59" s="271"/>
      <c r="E59" s="271"/>
      <c r="F59" s="271"/>
      <c r="G59" s="271"/>
      <c r="H59" s="271"/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322"/>
    </row>
    <row r="60" spans="1:34" x14ac:dyDescent="0.2">
      <c r="A60" s="165" t="s">
        <v>102</v>
      </c>
      <c r="B60" s="324" t="str">
        <f>'Додаток 6'!B39</f>
        <v>Заходи зі зниження питомих витрат, а також втрат енергоресурсів</v>
      </c>
      <c r="C60" s="319"/>
      <c r="D60" s="319"/>
      <c r="E60" s="319"/>
      <c r="F60" s="319"/>
      <c r="G60" s="319"/>
      <c r="H60" s="319"/>
      <c r="I60" s="319"/>
      <c r="J60" s="319"/>
      <c r="K60" s="319"/>
      <c r="L60" s="319"/>
      <c r="M60" s="319"/>
      <c r="N60" s="319"/>
      <c r="O60" s="319"/>
      <c r="P60" s="319"/>
      <c r="Q60" s="319"/>
      <c r="R60" s="319"/>
      <c r="S60" s="319"/>
      <c r="T60" s="320"/>
    </row>
    <row r="61" spans="1:34" x14ac:dyDescent="0.2">
      <c r="A61" s="323" t="s">
        <v>173</v>
      </c>
      <c r="B61" s="323"/>
      <c r="C61" s="144"/>
      <c r="D61" s="144"/>
      <c r="E61" s="144"/>
      <c r="F61" s="187"/>
      <c r="G61" s="187"/>
      <c r="H61" s="187"/>
      <c r="I61" s="187"/>
      <c r="J61" s="187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 x14ac:dyDescent="0.2">
      <c r="A62" s="42" t="s">
        <v>59</v>
      </c>
      <c r="B62" s="267" t="str">
        <f>'Додаток 6'!B40</f>
        <v>Заходи щодо забезпечення технологічного та/або комерційного обліку ресурсів</v>
      </c>
      <c r="C62" s="267"/>
      <c r="D62" s="267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67"/>
      <c r="P62" s="267"/>
      <c r="Q62" s="267"/>
      <c r="R62" s="267"/>
      <c r="S62" s="267"/>
      <c r="T62" s="267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 x14ac:dyDescent="0.2">
      <c r="A63" s="269" t="s">
        <v>174</v>
      </c>
      <c r="B63" s="270"/>
      <c r="C63" s="52"/>
      <c r="D63" s="52"/>
      <c r="E63" s="52"/>
      <c r="F63" s="36"/>
      <c r="G63" s="36"/>
      <c r="H63" s="36"/>
      <c r="I63" s="36"/>
      <c r="J63" s="36"/>
      <c r="K63" s="41"/>
      <c r="L63" s="52"/>
      <c r="M63" s="52"/>
      <c r="N63" s="41"/>
      <c r="O63" s="41"/>
      <c r="P63" s="41"/>
      <c r="Q63" s="41"/>
      <c r="R63" s="41"/>
      <c r="S63" s="41"/>
      <c r="T63" s="41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</row>
    <row r="64" spans="1:34" x14ac:dyDescent="0.2">
      <c r="A64" s="42" t="s">
        <v>52</v>
      </c>
      <c r="B64" s="310" t="str">
        <f>'Додаток 6'!B49</f>
        <v>Заходи щодо провадження та розвитку інформаційних технологій</v>
      </c>
      <c r="C64" s="311"/>
      <c r="D64" s="311"/>
      <c r="E64" s="311"/>
      <c r="F64" s="311"/>
      <c r="G64" s="311"/>
      <c r="H64" s="311"/>
      <c r="I64" s="311"/>
      <c r="J64" s="311"/>
      <c r="K64" s="311"/>
      <c r="L64" s="311"/>
      <c r="M64" s="311"/>
      <c r="N64" s="311"/>
      <c r="O64" s="311"/>
      <c r="P64" s="311"/>
      <c r="Q64" s="311"/>
      <c r="R64" s="311"/>
      <c r="S64" s="311"/>
      <c r="T64" s="311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</row>
    <row r="65" spans="1:20" x14ac:dyDescent="0.2">
      <c r="A65" s="264" t="s">
        <v>175</v>
      </c>
      <c r="B65" s="264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</row>
    <row r="66" spans="1:20" x14ac:dyDescent="0.2">
      <c r="A66" s="14" t="s">
        <v>53</v>
      </c>
      <c r="B66" s="268" t="str">
        <f>'Додаток 6'!B50</f>
        <v>Заходи щодо модернізації та закупівлі транспортних засобів спеціального та спеціалізованого призначення</v>
      </c>
      <c r="C66" s="267"/>
      <c r="D66" s="267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267"/>
    </row>
    <row r="67" spans="1:20" x14ac:dyDescent="0.2">
      <c r="A67" s="265" t="s">
        <v>176</v>
      </c>
      <c r="B67" s="26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</row>
    <row r="68" spans="1:20" ht="16.5" customHeight="1" x14ac:dyDescent="0.2">
      <c r="A68" s="144"/>
      <c r="B68" s="267" t="str">
        <f>'Додаток 6'!B51</f>
        <v>Заходи щодо підвищення екологічної безпеки та охорони навколишнього середовища</v>
      </c>
      <c r="C68" s="267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  <c r="T68" s="267"/>
    </row>
    <row r="69" spans="1:20" x14ac:dyDescent="0.2">
      <c r="A69" s="265" t="s">
        <v>177</v>
      </c>
      <c r="B69" s="26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</row>
    <row r="70" spans="1:20" ht="12.75" customHeight="1" x14ac:dyDescent="0.2">
      <c r="A70" s="268" t="str">
        <f>'Додаток 6'!B54</f>
        <v>Інші заходи</v>
      </c>
      <c r="B70" s="268"/>
      <c r="C70" s="268"/>
      <c r="D70" s="268"/>
      <c r="E70" s="268"/>
      <c r="F70" s="268"/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</row>
    <row r="71" spans="1:20" x14ac:dyDescent="0.2">
      <c r="A71" s="265" t="s">
        <v>178</v>
      </c>
      <c r="B71" s="26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</row>
    <row r="72" spans="1:20" ht="12.75" customHeight="1" x14ac:dyDescent="0.2">
      <c r="A72" s="306" t="str">
        <f>'Додаток 6'!B43</f>
        <v>Усього за пунктом 2.1</v>
      </c>
      <c r="B72" s="358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</row>
    <row r="73" spans="1:20" x14ac:dyDescent="0.2">
      <c r="A73" s="99" t="s">
        <v>45</v>
      </c>
      <c r="B73" s="321" t="s">
        <v>86</v>
      </c>
      <c r="C73" s="271"/>
      <c r="D73" s="27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271"/>
      <c r="P73" s="271"/>
      <c r="Q73" s="271"/>
      <c r="R73" s="271"/>
      <c r="S73" s="271"/>
      <c r="T73" s="322"/>
    </row>
    <row r="74" spans="1:20" s="12" customFormat="1" x14ac:dyDescent="0.2">
      <c r="A74" s="42" t="s">
        <v>46</v>
      </c>
      <c r="B74" s="268" t="str">
        <f>'Додаток 6'!B45</f>
        <v>Заходи зі зниження питомих витрат, а також втрат енергоресурсів</v>
      </c>
      <c r="C74" s="267"/>
      <c r="D74" s="267"/>
      <c r="E74" s="267"/>
      <c r="F74" s="267"/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</row>
    <row r="75" spans="1:20" s="12" customFormat="1" ht="59.25" customHeight="1" x14ac:dyDescent="0.2">
      <c r="A75" s="7" t="s">
        <v>192</v>
      </c>
      <c r="B75" s="164" t="s">
        <v>203</v>
      </c>
      <c r="C75" s="197">
        <v>2</v>
      </c>
      <c r="D75" s="173">
        <f>E75</f>
        <v>274.209</v>
      </c>
      <c r="E75" s="173">
        <v>274.209</v>
      </c>
      <c r="F75" s="53" t="s">
        <v>36</v>
      </c>
      <c r="G75" s="53" t="s">
        <v>36</v>
      </c>
      <c r="H75" s="53" t="s">
        <v>36</v>
      </c>
      <c r="I75" s="53" t="s">
        <v>36</v>
      </c>
      <c r="J75" s="53" t="s">
        <v>36</v>
      </c>
      <c r="K75" s="141">
        <v>0</v>
      </c>
      <c r="L75" s="141">
        <v>274.20999999999998</v>
      </c>
      <c r="M75" s="141">
        <f>D75</f>
        <v>274.209</v>
      </c>
      <c r="N75" s="141">
        <v>0</v>
      </c>
      <c r="O75" s="141" t="s">
        <v>36</v>
      </c>
      <c r="P75" s="169">
        <f>D75/T75*12</f>
        <v>26.429783132530119</v>
      </c>
      <c r="Q75" s="195"/>
      <c r="R75" s="238">
        <v>69.2</v>
      </c>
      <c r="S75" s="173">
        <v>0</v>
      </c>
      <c r="T75" s="173">
        <v>124.5</v>
      </c>
    </row>
    <row r="76" spans="1:20" s="12" customFormat="1" ht="99.75" customHeight="1" x14ac:dyDescent="0.2">
      <c r="A76" s="7" t="s">
        <v>193</v>
      </c>
      <c r="B76" s="164" t="s">
        <v>204</v>
      </c>
      <c r="C76" s="197">
        <v>1</v>
      </c>
      <c r="D76" s="173">
        <f>E76</f>
        <v>420.43200000000002</v>
      </c>
      <c r="E76" s="173">
        <v>420.43200000000002</v>
      </c>
      <c r="F76" s="53" t="s">
        <v>36</v>
      </c>
      <c r="G76" s="53" t="s">
        <v>36</v>
      </c>
      <c r="H76" s="53" t="s">
        <v>36</v>
      </c>
      <c r="I76" s="53" t="s">
        <v>36</v>
      </c>
      <c r="J76" s="53" t="s">
        <v>36</v>
      </c>
      <c r="K76" s="141">
        <v>0</v>
      </c>
      <c r="L76" s="141">
        <v>420.43</v>
      </c>
      <c r="M76" s="141">
        <f>D76</f>
        <v>420.43200000000002</v>
      </c>
      <c r="N76" s="141">
        <v>0</v>
      </c>
      <c r="O76" s="141" t="s">
        <v>36</v>
      </c>
      <c r="P76" s="169">
        <f>D76/T76*12</f>
        <v>12.788481914273403</v>
      </c>
      <c r="Q76" s="195"/>
      <c r="R76" s="238">
        <v>218.2</v>
      </c>
      <c r="S76" s="173">
        <v>0</v>
      </c>
      <c r="T76" s="173">
        <v>394.51</v>
      </c>
    </row>
    <row r="77" spans="1:20" x14ac:dyDescent="0.2">
      <c r="A77" s="269" t="s">
        <v>179</v>
      </c>
      <c r="B77" s="270"/>
      <c r="C77" s="202">
        <f>SUM(C75:C76)</f>
        <v>3</v>
      </c>
      <c r="D77" s="193">
        <f>D75+D76</f>
        <v>694.64100000000008</v>
      </c>
      <c r="E77" s="193">
        <f>E75+E76</f>
        <v>694.64100000000008</v>
      </c>
      <c r="F77" s="193" t="s">
        <v>36</v>
      </c>
      <c r="G77" s="193" t="s">
        <v>36</v>
      </c>
      <c r="H77" s="193" t="s">
        <v>36</v>
      </c>
      <c r="I77" s="193" t="s">
        <v>36</v>
      </c>
      <c r="J77" s="193" t="s">
        <v>36</v>
      </c>
      <c r="K77" s="233">
        <f>K75+K76</f>
        <v>0</v>
      </c>
      <c r="L77" s="233">
        <f>L75+L76</f>
        <v>694.64</v>
      </c>
      <c r="M77" s="233">
        <f>SUM(M75:M76)</f>
        <v>694.64100000000008</v>
      </c>
      <c r="N77" s="233">
        <v>0</v>
      </c>
      <c r="O77" s="233" t="s">
        <v>36</v>
      </c>
      <c r="P77" s="233" t="s">
        <v>36</v>
      </c>
      <c r="Q77" s="233" t="s">
        <v>36</v>
      </c>
      <c r="R77" s="246">
        <f>R75+R76</f>
        <v>287.39999999999998</v>
      </c>
      <c r="S77" s="233">
        <v>0</v>
      </c>
      <c r="T77" s="233">
        <f>T75+T76</f>
        <v>519.01</v>
      </c>
    </row>
    <row r="78" spans="1:20" x14ac:dyDescent="0.2">
      <c r="A78" s="42" t="s">
        <v>47</v>
      </c>
      <c r="B78" s="285" t="str">
        <f>'Додаток 6'!B48</f>
        <v>Заходи щодо забезпечення технологічного та/або комерційного обліку ресурсів</v>
      </c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7"/>
    </row>
    <row r="79" spans="1:20" x14ac:dyDescent="0.2">
      <c r="A79" s="269" t="s">
        <v>180</v>
      </c>
      <c r="B79" s="270"/>
      <c r="C79" s="41"/>
      <c r="D79" s="52"/>
      <c r="E79" s="52"/>
      <c r="F79" s="52"/>
      <c r="G79" s="52"/>
      <c r="H79" s="52"/>
      <c r="I79" s="52"/>
      <c r="J79" s="52"/>
      <c r="K79" s="41"/>
      <c r="L79" s="56"/>
      <c r="M79" s="52"/>
      <c r="N79" s="52"/>
      <c r="O79" s="41"/>
      <c r="P79" s="41"/>
      <c r="Q79" s="41"/>
      <c r="R79" s="168"/>
      <c r="S79" s="141"/>
      <c r="T79" s="56"/>
    </row>
    <row r="80" spans="1:20" x14ac:dyDescent="0.2">
      <c r="A80" s="42" t="s">
        <v>48</v>
      </c>
      <c r="B80" s="310" t="str">
        <f>'Додаток 6'!B49</f>
        <v>Заходи щодо провадження та розвитку інформаційних технологій</v>
      </c>
      <c r="C80" s="311"/>
      <c r="D80" s="311"/>
      <c r="E80" s="311"/>
      <c r="F80" s="311"/>
      <c r="G80" s="311"/>
      <c r="H80" s="311"/>
      <c r="I80" s="311"/>
      <c r="J80" s="311"/>
      <c r="K80" s="311"/>
      <c r="L80" s="311"/>
      <c r="M80" s="311"/>
      <c r="N80" s="311"/>
      <c r="O80" s="311"/>
      <c r="P80" s="311"/>
      <c r="Q80" s="311"/>
      <c r="R80" s="311"/>
      <c r="S80" s="311"/>
      <c r="T80" s="311"/>
    </row>
    <row r="81" spans="1:20" x14ac:dyDescent="0.2">
      <c r="A81" s="269" t="s">
        <v>181</v>
      </c>
      <c r="B81" s="270"/>
      <c r="C81" s="53"/>
      <c r="D81" s="52"/>
      <c r="E81" s="52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</row>
    <row r="82" spans="1:20" x14ac:dyDescent="0.2">
      <c r="A82" s="137" t="s">
        <v>50</v>
      </c>
      <c r="B82" s="318" t="str">
        <f>'Додаток 6'!B50</f>
        <v>Заходи щодо модернізації та закупівлі транспортних засобів спеціального та спеціалізованого призначення</v>
      </c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20"/>
    </row>
    <row r="83" spans="1:20" x14ac:dyDescent="0.2">
      <c r="A83" s="269" t="s">
        <v>182</v>
      </c>
      <c r="B83" s="309"/>
      <c r="C83" s="39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</row>
    <row r="84" spans="1:20" ht="14.25" customHeight="1" x14ac:dyDescent="0.2">
      <c r="A84" s="42" t="s">
        <v>51</v>
      </c>
      <c r="B84" s="271" t="str">
        <f>'Додаток 6'!B51</f>
        <v>Заходи щодо підвищення екологічної безпеки та охорони навколишнього середовища</v>
      </c>
      <c r="C84" s="271"/>
      <c r="D84" s="271"/>
      <c r="E84" s="271"/>
      <c r="F84" s="271"/>
      <c r="G84" s="271"/>
      <c r="H84" s="271"/>
      <c r="I84" s="271"/>
      <c r="J84" s="271"/>
      <c r="K84" s="271"/>
      <c r="L84" s="271"/>
      <c r="M84" s="271"/>
      <c r="N84" s="271"/>
      <c r="O84" s="271"/>
      <c r="P84" s="271"/>
      <c r="Q84" s="271"/>
      <c r="R84" s="150"/>
      <c r="S84" s="150"/>
      <c r="T84" s="39"/>
    </row>
    <row r="85" spans="1:20" ht="101.25" customHeight="1" x14ac:dyDescent="0.2">
      <c r="A85" s="171" t="s">
        <v>194</v>
      </c>
      <c r="B85" s="181" t="s">
        <v>205</v>
      </c>
      <c r="C85" s="204">
        <v>1</v>
      </c>
      <c r="D85" s="173">
        <f>E85</f>
        <v>80.748000000000005</v>
      </c>
      <c r="E85" s="174">
        <v>80.748000000000005</v>
      </c>
      <c r="F85" s="53" t="s">
        <v>36</v>
      </c>
      <c r="G85" s="53" t="s">
        <v>36</v>
      </c>
      <c r="H85" s="53" t="s">
        <v>36</v>
      </c>
      <c r="I85" s="53" t="s">
        <v>36</v>
      </c>
      <c r="J85" s="53" t="s">
        <v>36</v>
      </c>
      <c r="K85" s="53">
        <v>0</v>
      </c>
      <c r="L85" s="53">
        <v>80.75</v>
      </c>
      <c r="M85" s="141">
        <f>D85</f>
        <v>80.748000000000005</v>
      </c>
      <c r="N85" s="53">
        <v>0</v>
      </c>
      <c r="O85" s="40" t="s">
        <v>36</v>
      </c>
      <c r="P85" s="169">
        <f>D85/T85*12</f>
        <v>75.701250000000002</v>
      </c>
      <c r="Q85" s="196"/>
      <c r="R85" s="177">
        <v>0</v>
      </c>
      <c r="S85" s="177">
        <v>0</v>
      </c>
      <c r="T85" s="196">
        <v>12.8</v>
      </c>
    </row>
    <row r="86" spans="1:20" ht="28.5" customHeight="1" x14ac:dyDescent="0.2">
      <c r="A86" s="171" t="s">
        <v>210</v>
      </c>
      <c r="B86" s="32" t="s">
        <v>218</v>
      </c>
      <c r="C86" s="204">
        <v>2</v>
      </c>
      <c r="D86" s="173">
        <v>334</v>
      </c>
      <c r="E86" s="174">
        <v>334</v>
      </c>
      <c r="F86" s="53" t="s">
        <v>36</v>
      </c>
      <c r="G86" s="53" t="s">
        <v>36</v>
      </c>
      <c r="H86" s="53" t="s">
        <v>36</v>
      </c>
      <c r="I86" s="53" t="s">
        <v>36</v>
      </c>
      <c r="J86" s="53" t="s">
        <v>36</v>
      </c>
      <c r="K86" s="53">
        <v>334</v>
      </c>
      <c r="L86" s="53">
        <v>0</v>
      </c>
      <c r="M86" s="141">
        <v>334</v>
      </c>
      <c r="N86" s="53">
        <v>0</v>
      </c>
      <c r="O86" s="40" t="s">
        <v>36</v>
      </c>
      <c r="P86" s="169" t="s">
        <v>36</v>
      </c>
      <c r="Q86" s="196"/>
      <c r="R86" s="177">
        <v>0</v>
      </c>
      <c r="S86" s="177">
        <v>0</v>
      </c>
      <c r="T86" s="196" t="s">
        <v>36</v>
      </c>
    </row>
    <row r="87" spans="1:20" x14ac:dyDescent="0.2">
      <c r="A87" s="262" t="s">
        <v>183</v>
      </c>
      <c r="B87" s="263"/>
      <c r="C87" s="202">
        <f>SUM(C85:C86)</f>
        <v>3</v>
      </c>
      <c r="D87" s="193">
        <f>D85+D86</f>
        <v>414.74799999999999</v>
      </c>
      <c r="E87" s="193">
        <f>E85+E86</f>
        <v>414.74799999999999</v>
      </c>
      <c r="F87" s="193" t="s">
        <v>36</v>
      </c>
      <c r="G87" s="193" t="s">
        <v>36</v>
      </c>
      <c r="H87" s="193" t="s">
        <v>36</v>
      </c>
      <c r="I87" s="193" t="s">
        <v>36</v>
      </c>
      <c r="J87" s="193" t="s">
        <v>36</v>
      </c>
      <c r="K87" s="193">
        <f>K85+K86</f>
        <v>334</v>
      </c>
      <c r="L87" s="193">
        <f>L85</f>
        <v>80.75</v>
      </c>
      <c r="M87" s="193">
        <f>M85+M86</f>
        <v>414.74799999999999</v>
      </c>
      <c r="N87" s="193">
        <v>0</v>
      </c>
      <c r="O87" s="202" t="s">
        <v>36</v>
      </c>
      <c r="P87" s="202" t="s">
        <v>36</v>
      </c>
      <c r="Q87" s="202" t="s">
        <v>36</v>
      </c>
      <c r="R87" s="193">
        <v>0</v>
      </c>
      <c r="S87" s="193">
        <f>S85</f>
        <v>0</v>
      </c>
      <c r="T87" s="193">
        <f>T85</f>
        <v>12.8</v>
      </c>
    </row>
    <row r="88" spans="1:20" x14ac:dyDescent="0.2">
      <c r="A88" s="248" t="s">
        <v>185</v>
      </c>
      <c r="B88" s="360" t="s">
        <v>24</v>
      </c>
      <c r="C88" s="361"/>
      <c r="D88" s="361"/>
      <c r="E88" s="361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361"/>
      <c r="Q88" s="361"/>
      <c r="R88" s="361"/>
      <c r="S88" s="361"/>
      <c r="T88" s="362"/>
    </row>
    <row r="89" spans="1:20" ht="12.75" customHeight="1" thickBot="1" x14ac:dyDescent="0.25">
      <c r="A89" s="348" t="s">
        <v>184</v>
      </c>
      <c r="B89" s="349"/>
      <c r="C89" s="249"/>
      <c r="D89" s="250"/>
      <c r="E89" s="250"/>
      <c r="F89" s="249"/>
      <c r="G89" s="249"/>
      <c r="H89" s="249"/>
      <c r="I89" s="249"/>
      <c r="J89" s="249"/>
      <c r="K89" s="249"/>
      <c r="L89" s="249"/>
      <c r="M89" s="249"/>
      <c r="N89" s="249"/>
      <c r="O89" s="249"/>
      <c r="P89" s="249"/>
      <c r="Q89" s="249"/>
      <c r="R89" s="249"/>
      <c r="S89" s="249"/>
      <c r="T89" s="249"/>
    </row>
    <row r="90" spans="1:20" ht="12.75" thickBot="1" x14ac:dyDescent="0.25">
      <c r="A90" s="346" t="s">
        <v>170</v>
      </c>
      <c r="B90" s="347"/>
      <c r="C90" s="251">
        <f>C77+C87</f>
        <v>6</v>
      </c>
      <c r="D90" s="252">
        <f>D77+D87</f>
        <v>1109.3890000000001</v>
      </c>
      <c r="E90" s="252">
        <f>E77+E87</f>
        <v>1109.3890000000001</v>
      </c>
      <c r="F90" s="243" t="s">
        <v>36</v>
      </c>
      <c r="G90" s="243" t="s">
        <v>36</v>
      </c>
      <c r="H90" s="243" t="s">
        <v>36</v>
      </c>
      <c r="I90" s="243" t="s">
        <v>36</v>
      </c>
      <c r="J90" s="243" t="s">
        <v>36</v>
      </c>
      <c r="K90" s="252">
        <f>K77+K87</f>
        <v>334</v>
      </c>
      <c r="L90" s="252">
        <f>L77+L79+L87</f>
        <v>775.39</v>
      </c>
      <c r="M90" s="252">
        <f>M77+M87</f>
        <v>1109.3890000000001</v>
      </c>
      <c r="N90" s="252">
        <f>N77+N87</f>
        <v>0</v>
      </c>
      <c r="O90" s="253" t="s">
        <v>36</v>
      </c>
      <c r="P90" s="254" t="s">
        <v>36</v>
      </c>
      <c r="Q90" s="255" t="str">
        <f>'Додаток 5'!U85</f>
        <v>х</v>
      </c>
      <c r="R90" s="252">
        <f>R77+R87</f>
        <v>287.39999999999998</v>
      </c>
      <c r="S90" s="252">
        <f>S77+S87</f>
        <v>0</v>
      </c>
      <c r="T90" s="252">
        <f>T77+T87</f>
        <v>531.80999999999995</v>
      </c>
    </row>
    <row r="91" spans="1:20" ht="11.25" customHeight="1" thickBot="1" x14ac:dyDescent="0.25">
      <c r="A91" s="346" t="s">
        <v>17</v>
      </c>
      <c r="B91" s="347"/>
      <c r="C91" s="241">
        <f>C90</f>
        <v>6</v>
      </c>
      <c r="D91" s="242">
        <f>D90</f>
        <v>1109.3890000000001</v>
      </c>
      <c r="E91" s="242">
        <f>E90</f>
        <v>1109.3890000000001</v>
      </c>
      <c r="F91" s="243" t="s">
        <v>36</v>
      </c>
      <c r="G91" s="243" t="s">
        <v>36</v>
      </c>
      <c r="H91" s="243" t="s">
        <v>36</v>
      </c>
      <c r="I91" s="243" t="s">
        <v>36</v>
      </c>
      <c r="J91" s="243" t="s">
        <v>36</v>
      </c>
      <c r="K91" s="252">
        <f>K90</f>
        <v>334</v>
      </c>
      <c r="L91" s="252">
        <f>L90</f>
        <v>775.39</v>
      </c>
      <c r="M91" s="242">
        <f>M90</f>
        <v>1109.3890000000001</v>
      </c>
      <c r="N91" s="252">
        <f>N78+N88</f>
        <v>0</v>
      </c>
      <c r="O91" s="256" t="s">
        <v>36</v>
      </c>
      <c r="P91" s="254" t="s">
        <v>36</v>
      </c>
      <c r="Q91" s="255" t="str">
        <f>'Додаток 5'!U86</f>
        <v>х</v>
      </c>
      <c r="R91" s="252">
        <f>R90</f>
        <v>287.39999999999998</v>
      </c>
      <c r="S91" s="252">
        <f>S77+S87</f>
        <v>0</v>
      </c>
      <c r="T91" s="252">
        <f>T90</f>
        <v>531.80999999999995</v>
      </c>
    </row>
    <row r="92" spans="1:20" ht="12.75" thickBot="1" x14ac:dyDescent="0.25">
      <c r="A92" s="363" t="s">
        <v>29</v>
      </c>
      <c r="B92" s="364"/>
      <c r="C92" s="241">
        <f>C57+C91</f>
        <v>14</v>
      </c>
      <c r="D92" s="242">
        <f>D57+D91</f>
        <v>2657.5590000000002</v>
      </c>
      <c r="E92" s="242">
        <f>E57+E91</f>
        <v>2657.5590000000002</v>
      </c>
      <c r="F92" s="243" t="s">
        <v>36</v>
      </c>
      <c r="G92" s="243" t="s">
        <v>36</v>
      </c>
      <c r="H92" s="243" t="s">
        <v>36</v>
      </c>
      <c r="I92" s="243" t="s">
        <v>36</v>
      </c>
      <c r="J92" s="243" t="s">
        <v>36</v>
      </c>
      <c r="K92" s="242">
        <f>K57+K91</f>
        <v>544.45000000000005</v>
      </c>
      <c r="L92" s="242">
        <f>L57+L91</f>
        <v>2113.11</v>
      </c>
      <c r="M92" s="242">
        <f>M57+M91</f>
        <v>2657.5590000000002</v>
      </c>
      <c r="N92" s="247">
        <v>0</v>
      </c>
      <c r="O92" s="256" t="s">
        <v>36</v>
      </c>
      <c r="P92" s="254" t="s">
        <v>36</v>
      </c>
      <c r="Q92" s="255" t="str">
        <f>'Додаток 5'!U87</f>
        <v>х</v>
      </c>
      <c r="R92" s="242">
        <f>R57+R91</f>
        <v>333</v>
      </c>
      <c r="S92" s="247">
        <f>S57+S91</f>
        <v>0</v>
      </c>
      <c r="T92" s="242">
        <f>T57+T91</f>
        <v>928.40999999999985</v>
      </c>
    </row>
    <row r="93" spans="1:20" ht="12" customHeight="1" x14ac:dyDescent="0.2">
      <c r="A93" s="345" t="s">
        <v>34</v>
      </c>
      <c r="B93" s="345"/>
      <c r="C93" s="345"/>
      <c r="D93" s="345"/>
      <c r="E93" s="345"/>
      <c r="F93" s="345"/>
      <c r="G93" s="345"/>
      <c r="H93" s="55"/>
      <c r="I93" s="345"/>
      <c r="J93" s="345"/>
      <c r="K93" s="345"/>
      <c r="L93" s="345"/>
      <c r="M93" s="345"/>
      <c r="N93" s="345"/>
      <c r="O93" s="345"/>
      <c r="P93" s="345"/>
      <c r="Q93" s="345"/>
      <c r="R93" s="345"/>
      <c r="S93" s="345"/>
      <c r="T93" s="345"/>
    </row>
    <row r="94" spans="1:20" ht="27" customHeight="1" thickBot="1" x14ac:dyDescent="0.25">
      <c r="A94" s="101" t="s">
        <v>106</v>
      </c>
      <c r="B94" s="69"/>
      <c r="C94" s="69"/>
      <c r="D94" s="69"/>
      <c r="E94" s="69"/>
      <c r="F94" s="69"/>
      <c r="G94" s="69"/>
      <c r="H94" s="139"/>
      <c r="I94" s="139"/>
      <c r="J94" s="140"/>
      <c r="M94" s="69"/>
      <c r="N94" s="19"/>
      <c r="O94" s="19"/>
      <c r="P94" s="359" t="s">
        <v>128</v>
      </c>
      <c r="Q94" s="359"/>
      <c r="R94" s="359"/>
      <c r="S94" s="16"/>
      <c r="T94" s="152"/>
    </row>
    <row r="95" spans="1:20" ht="14.25" customHeight="1" x14ac:dyDescent="0.2">
      <c r="I95" s="18" t="s">
        <v>3</v>
      </c>
      <c r="M95" s="131"/>
      <c r="N95" s="21"/>
      <c r="O95" s="21"/>
      <c r="P95" s="277" t="s">
        <v>74</v>
      </c>
      <c r="Q95" s="277"/>
      <c r="R95" s="277"/>
    </row>
    <row r="96" spans="1:20" ht="20.25" customHeight="1" x14ac:dyDescent="0.2">
      <c r="A96" s="102"/>
      <c r="C96" s="18"/>
      <c r="D96" s="21"/>
      <c r="G96" s="21"/>
      <c r="H96" s="21"/>
      <c r="S96" s="21"/>
      <c r="T96" s="152"/>
    </row>
    <row r="97" spans="1:20" ht="20.25" customHeight="1" x14ac:dyDescent="0.2">
      <c r="A97" s="152"/>
      <c r="B97" s="152"/>
      <c r="C97" s="152"/>
      <c r="D97" s="152"/>
      <c r="E97" s="152"/>
      <c r="F97" s="152"/>
      <c r="G97" s="152"/>
      <c r="H97" s="55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</row>
    <row r="98" spans="1:20" ht="20.25" customHeight="1" x14ac:dyDescent="0.2">
      <c r="A98" s="152"/>
      <c r="B98" s="152"/>
      <c r="C98" s="152"/>
      <c r="D98" s="152"/>
      <c r="E98" s="152"/>
      <c r="F98" s="152"/>
      <c r="G98" s="152"/>
      <c r="H98" s="55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</row>
    <row r="99" spans="1:20" x14ac:dyDescent="0.2">
      <c r="A99" s="100"/>
      <c r="I99" s="16"/>
      <c r="J99" s="16"/>
      <c r="K99" s="16"/>
      <c r="L99" s="16"/>
      <c r="M99" s="17"/>
      <c r="N99" s="17"/>
      <c r="O99" s="16"/>
      <c r="P99" s="16"/>
      <c r="Q99" s="16"/>
      <c r="R99" s="16"/>
      <c r="S99" s="16"/>
      <c r="T99" s="16"/>
    </row>
    <row r="100" spans="1:20" x14ac:dyDescent="0.2">
      <c r="T100" s="16"/>
    </row>
    <row r="101" spans="1:20" x14ac:dyDescent="0.2">
      <c r="T101" s="8"/>
    </row>
    <row r="102" spans="1:20" ht="12" customHeight="1" x14ac:dyDescent="0.2">
      <c r="B102" s="22"/>
      <c r="C102" s="22"/>
      <c r="D102" s="23"/>
      <c r="F102" s="20"/>
      <c r="G102" s="20"/>
      <c r="H102" s="20"/>
      <c r="I102" s="24"/>
      <c r="J102" s="24"/>
      <c r="K102" s="24"/>
      <c r="R102" s="8"/>
      <c r="S102" s="8"/>
    </row>
    <row r="103" spans="1:20" hidden="1" x14ac:dyDescent="0.2"/>
  </sheetData>
  <mergeCells count="108">
    <mergeCell ref="A31:B31"/>
    <mergeCell ref="A72:B72"/>
    <mergeCell ref="B5:C5"/>
    <mergeCell ref="B6:E6"/>
    <mergeCell ref="B7:E7"/>
    <mergeCell ref="P94:R94"/>
    <mergeCell ref="B88:T88"/>
    <mergeCell ref="I93:T93"/>
    <mergeCell ref="A92:B92"/>
    <mergeCell ref="A91:B91"/>
    <mergeCell ref="A93:G93"/>
    <mergeCell ref="A90:B90"/>
    <mergeCell ref="A89:B89"/>
    <mergeCell ref="D8:E8"/>
    <mergeCell ref="A11:Q11"/>
    <mergeCell ref="F14:F15"/>
    <mergeCell ref="D12:J12"/>
    <mergeCell ref="N13:O14"/>
    <mergeCell ref="M8:T8"/>
    <mergeCell ref="E14:E15"/>
    <mergeCell ref="A9:Q9"/>
    <mergeCell ref="A10:Q10"/>
    <mergeCell ref="Q12:Q15"/>
    <mergeCell ref="A22:B22"/>
    <mergeCell ref="B18:T18"/>
    <mergeCell ref="D13:D15"/>
    <mergeCell ref="T12:T15"/>
    <mergeCell ref="P12:P15"/>
    <mergeCell ref="R12:R15"/>
    <mergeCell ref="B17:T17"/>
    <mergeCell ref="A12:A15"/>
    <mergeCell ref="M13:M15"/>
    <mergeCell ref="L13:L15"/>
    <mergeCell ref="A30:B30"/>
    <mergeCell ref="B29:T29"/>
    <mergeCell ref="B19:T19"/>
    <mergeCell ref="B27:T27"/>
    <mergeCell ref="A26:B26"/>
    <mergeCell ref="B25:T25"/>
    <mergeCell ref="B23:T23"/>
    <mergeCell ref="A20:B20"/>
    <mergeCell ref="B21:T21"/>
    <mergeCell ref="A24:B24"/>
    <mergeCell ref="A55:B55"/>
    <mergeCell ref="B44:T44"/>
    <mergeCell ref="A46:B46"/>
    <mergeCell ref="B47:T47"/>
    <mergeCell ref="A48:B48"/>
    <mergeCell ref="B52:T52"/>
    <mergeCell ref="B54:T54"/>
    <mergeCell ref="A53:B53"/>
    <mergeCell ref="A51:B51"/>
    <mergeCell ref="A67:B67"/>
    <mergeCell ref="B64:T64"/>
    <mergeCell ref="A63:B63"/>
    <mergeCell ref="A61:B61"/>
    <mergeCell ref="A57:B57"/>
    <mergeCell ref="B60:T60"/>
    <mergeCell ref="B59:T59"/>
    <mergeCell ref="A83:B83"/>
    <mergeCell ref="B78:T78"/>
    <mergeCell ref="B80:T80"/>
    <mergeCell ref="A56:B56"/>
    <mergeCell ref="B58:T58"/>
    <mergeCell ref="B82:T82"/>
    <mergeCell ref="A81:B81"/>
    <mergeCell ref="B62:T62"/>
    <mergeCell ref="B73:T73"/>
    <mergeCell ref="B66:T66"/>
    <mergeCell ref="B49:T49"/>
    <mergeCell ref="H14:I14"/>
    <mergeCell ref="K13:K15"/>
    <mergeCell ref="E13:J13"/>
    <mergeCell ref="G14:G15"/>
    <mergeCell ref="S12:S15"/>
    <mergeCell ref="C12:C15"/>
    <mergeCell ref="M12:O12"/>
    <mergeCell ref="A28:B28"/>
    <mergeCell ref="K12:L12"/>
    <mergeCell ref="B12:B15"/>
    <mergeCell ref="J14:J15"/>
    <mergeCell ref="P95:R95"/>
    <mergeCell ref="A43:B43"/>
    <mergeCell ref="B32:T32"/>
    <mergeCell ref="A40:B40"/>
    <mergeCell ref="B38:T38"/>
    <mergeCell ref="A37:B37"/>
    <mergeCell ref="B33:T33"/>
    <mergeCell ref="B41:T41"/>
    <mergeCell ref="A87:B87"/>
    <mergeCell ref="A65:B65"/>
    <mergeCell ref="A71:B71"/>
    <mergeCell ref="A69:B69"/>
    <mergeCell ref="B68:T68"/>
    <mergeCell ref="A70:T70"/>
    <mergeCell ref="B74:T74"/>
    <mergeCell ref="A77:B77"/>
    <mergeCell ref="A79:B79"/>
    <mergeCell ref="B84:Q84"/>
    <mergeCell ref="B4:E4"/>
    <mergeCell ref="L4:S4"/>
    <mergeCell ref="L1:T1"/>
    <mergeCell ref="K2:T2"/>
    <mergeCell ref="B2:F2"/>
    <mergeCell ref="B3:E3"/>
    <mergeCell ref="L3:T3"/>
    <mergeCell ref="B1:E1"/>
    <mergeCell ref="G1:K1"/>
  </mergeCells>
  <phoneticPr fontId="2" type="noConversion"/>
  <printOptions horizontalCentered="1"/>
  <pageMargins left="0.19685039370078741" right="0.19685039370078741" top="0.78740157480314965" bottom="0.19685039370078741" header="0" footer="0"/>
  <pageSetup paperSize="9" scale="81" fitToHeight="4" orientation="landscape" verticalDpi="200" r:id="rId1"/>
  <rowBreaks count="2" manualBreakCount="2">
    <brk id="57" max="21" man="1"/>
    <brk id="102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tabSelected="1" topLeftCell="A40" zoomScaleNormal="100" zoomScaleSheetLayoutView="100" workbookViewId="0"/>
  </sheetViews>
  <sheetFormatPr defaultRowHeight="12.75" x14ac:dyDescent="0.2"/>
  <cols>
    <col min="1" max="1" width="6" style="26" customWidth="1"/>
    <col min="2" max="2" width="33.28515625" style="2" customWidth="1"/>
    <col min="3" max="3" width="9.42578125" style="89" customWidth="1"/>
    <col min="4" max="4" width="8.140625" style="89" customWidth="1"/>
    <col min="5" max="5" width="8" style="89" customWidth="1"/>
    <col min="6" max="6" width="7.5703125" style="89" customWidth="1"/>
    <col min="7" max="7" width="14.5703125" style="89" customWidth="1"/>
    <col min="8" max="8" width="11.5703125" style="89" customWidth="1"/>
    <col min="9" max="9" width="11" style="89" customWidth="1"/>
    <col min="10" max="10" width="11.140625" style="89" customWidth="1"/>
    <col min="11" max="11" width="12.42578125" style="89" customWidth="1"/>
    <col min="12" max="12" width="10.42578125" style="89" customWidth="1"/>
    <col min="13" max="14" width="12.140625" style="89" customWidth="1"/>
    <col min="15" max="15" width="8.7109375" style="89" customWidth="1"/>
    <col min="16" max="16" width="8.140625" style="89" customWidth="1"/>
    <col min="17" max="17" width="7.7109375" style="89" customWidth="1"/>
    <col min="18" max="18" width="7.42578125" style="89" customWidth="1"/>
    <col min="19" max="19" width="8.140625" style="89" customWidth="1"/>
    <col min="20" max="21" width="6.85546875" style="89" customWidth="1"/>
    <col min="22" max="22" width="9.28515625" style="89" customWidth="1"/>
    <col min="23" max="23" width="7" style="89" customWidth="1"/>
    <col min="24" max="24" width="6.85546875" style="89" customWidth="1"/>
    <col min="25" max="28" width="9.140625" style="91"/>
    <col min="29" max="30" width="9.140625" style="92"/>
    <col min="31" max="16384" width="9.140625" style="1"/>
  </cols>
  <sheetData>
    <row r="1" spans="1:30" ht="12.75" customHeight="1" x14ac:dyDescent="0.2">
      <c r="A1" s="44"/>
      <c r="B1" s="259" t="s">
        <v>138</v>
      </c>
      <c r="C1" s="259"/>
      <c r="D1" s="259"/>
      <c r="E1" s="259"/>
      <c r="F1" s="84"/>
      <c r="G1" s="84"/>
      <c r="H1" s="84"/>
      <c r="I1" s="350"/>
      <c r="J1" s="350"/>
      <c r="K1" s="350"/>
      <c r="L1" s="350"/>
      <c r="M1" s="84"/>
      <c r="N1" s="85"/>
      <c r="O1" s="85"/>
      <c r="P1" s="350" t="s">
        <v>139</v>
      </c>
      <c r="Q1" s="350"/>
      <c r="R1" s="350"/>
      <c r="S1" s="350"/>
      <c r="T1" s="350"/>
      <c r="U1" s="350"/>
      <c r="V1" s="350"/>
      <c r="W1" s="350"/>
      <c r="X1" s="350"/>
    </row>
    <row r="2" spans="1:30" ht="12.75" customHeight="1" x14ac:dyDescent="0.2">
      <c r="A2" s="44"/>
      <c r="B2" s="257" t="s">
        <v>141</v>
      </c>
      <c r="C2" s="257"/>
      <c r="D2" s="257"/>
      <c r="E2" s="257"/>
      <c r="F2" s="257"/>
      <c r="G2" s="84"/>
      <c r="H2" s="84"/>
      <c r="I2" s="84"/>
      <c r="J2" s="84"/>
      <c r="K2" s="84"/>
      <c r="L2" s="84"/>
      <c r="M2" s="84"/>
      <c r="N2" s="257" t="s">
        <v>142</v>
      </c>
      <c r="O2" s="257"/>
      <c r="P2" s="257"/>
      <c r="Q2" s="257"/>
      <c r="R2" s="257"/>
      <c r="S2" s="257"/>
      <c r="T2" s="257"/>
      <c r="U2" s="257"/>
      <c r="V2" s="257"/>
      <c r="W2" s="257"/>
      <c r="X2" s="257"/>
    </row>
    <row r="3" spans="1:30" ht="10.5" customHeight="1" x14ac:dyDescent="0.2">
      <c r="A3" s="44"/>
      <c r="B3" s="260" t="s">
        <v>140</v>
      </c>
      <c r="C3" s="260"/>
      <c r="D3" s="260"/>
      <c r="E3" s="260"/>
      <c r="F3" s="38"/>
      <c r="G3" s="84"/>
      <c r="H3" s="84"/>
      <c r="I3" s="84"/>
      <c r="J3" s="84"/>
      <c r="K3" s="84"/>
      <c r="L3" s="84"/>
      <c r="M3" s="84"/>
      <c r="N3" s="85"/>
      <c r="O3" s="261" t="s">
        <v>143</v>
      </c>
      <c r="P3" s="261"/>
      <c r="Q3" s="261"/>
      <c r="R3" s="261"/>
      <c r="S3" s="261"/>
      <c r="T3" s="261"/>
      <c r="U3" s="261"/>
      <c r="V3" s="261"/>
      <c r="W3" s="261"/>
      <c r="X3" s="261"/>
    </row>
    <row r="4" spans="1:30" ht="12.75" customHeight="1" x14ac:dyDescent="0.2">
      <c r="A4" s="44"/>
      <c r="B4" s="257" t="s">
        <v>148</v>
      </c>
      <c r="C4" s="257"/>
      <c r="D4" s="257"/>
      <c r="E4" s="257"/>
      <c r="F4" s="38"/>
      <c r="G4" s="84"/>
      <c r="H4" s="84"/>
      <c r="I4" s="84"/>
      <c r="J4" s="84"/>
      <c r="K4" s="84"/>
      <c r="L4" s="84"/>
      <c r="M4" s="84"/>
      <c r="N4" s="85"/>
      <c r="O4" s="85"/>
      <c r="P4" s="366" t="s">
        <v>144</v>
      </c>
      <c r="Q4" s="366"/>
      <c r="R4" s="366"/>
      <c r="S4" s="366"/>
      <c r="T4" s="366"/>
      <c r="U4" s="366"/>
      <c r="V4" s="366"/>
      <c r="W4" s="366"/>
      <c r="X4" s="366"/>
    </row>
    <row r="5" spans="1:30" ht="12.75" customHeight="1" x14ac:dyDescent="0.2">
      <c r="A5" s="44"/>
      <c r="B5" s="158" t="s">
        <v>219</v>
      </c>
      <c r="C5" s="158"/>
      <c r="D5" s="158"/>
      <c r="E5" s="158"/>
      <c r="F5" s="38"/>
      <c r="G5" s="84"/>
      <c r="H5" s="84"/>
      <c r="I5" s="84"/>
      <c r="J5" s="84"/>
      <c r="K5" s="84"/>
      <c r="L5" s="84"/>
      <c r="M5" s="84"/>
      <c r="N5" s="85"/>
      <c r="O5" s="85"/>
      <c r="P5" s="159"/>
      <c r="Q5" s="159"/>
      <c r="R5" s="159"/>
      <c r="S5" s="159"/>
      <c r="T5" s="159"/>
      <c r="U5" s="159"/>
      <c r="V5" s="159"/>
      <c r="W5" s="159"/>
      <c r="X5" s="159"/>
    </row>
    <row r="6" spans="1:30" ht="12.75" customHeight="1" x14ac:dyDescent="0.2">
      <c r="A6" s="44"/>
      <c r="B6" s="257" t="s">
        <v>149</v>
      </c>
      <c r="C6" s="257"/>
      <c r="D6" s="257"/>
      <c r="E6" s="257"/>
      <c r="F6" s="38"/>
      <c r="G6" s="84"/>
      <c r="H6" s="84"/>
      <c r="I6" s="84"/>
      <c r="J6" s="84"/>
      <c r="K6" s="84"/>
      <c r="L6" s="84"/>
      <c r="M6" s="84"/>
      <c r="N6" s="85"/>
      <c r="O6" s="85"/>
      <c r="P6" s="159"/>
      <c r="Q6" s="159"/>
      <c r="R6" s="159"/>
      <c r="S6" s="159"/>
      <c r="T6" s="159"/>
      <c r="U6" s="159"/>
      <c r="V6" s="159"/>
      <c r="W6" s="159"/>
      <c r="X6" s="159"/>
    </row>
    <row r="7" spans="1:30" ht="12.75" customHeight="1" x14ac:dyDescent="0.2">
      <c r="A7" s="44"/>
      <c r="B7" s="260" t="s">
        <v>147</v>
      </c>
      <c r="C7" s="260"/>
      <c r="D7" s="260"/>
      <c r="E7" s="260"/>
      <c r="F7" s="38"/>
      <c r="G7" s="84"/>
      <c r="H7" s="84"/>
      <c r="I7" s="84"/>
      <c r="J7" s="84"/>
      <c r="K7" s="84"/>
      <c r="L7" s="84"/>
      <c r="M7" s="84"/>
      <c r="N7" s="85"/>
      <c r="O7" s="85"/>
      <c r="P7" s="159"/>
      <c r="Q7" s="159"/>
      <c r="R7" s="159"/>
      <c r="S7" s="159"/>
      <c r="T7" s="159"/>
      <c r="U7" s="159"/>
      <c r="V7" s="159"/>
      <c r="W7" s="159"/>
      <c r="X7" s="159"/>
    </row>
    <row r="8" spans="1:30" ht="13.5" customHeight="1" x14ac:dyDescent="0.2">
      <c r="A8" s="44"/>
      <c r="B8" s="155" t="s">
        <v>134</v>
      </c>
      <c r="C8" s="64"/>
      <c r="D8" s="350"/>
      <c r="E8" s="350"/>
      <c r="F8" s="38"/>
      <c r="G8" s="84"/>
      <c r="H8" s="84"/>
      <c r="I8" s="86"/>
      <c r="J8" s="86"/>
      <c r="K8" s="86"/>
      <c r="L8" s="86"/>
      <c r="M8" s="84"/>
      <c r="N8" s="85"/>
      <c r="O8" s="85"/>
      <c r="P8" s="86"/>
      <c r="Q8" s="156" t="s">
        <v>134</v>
      </c>
      <c r="R8" s="86"/>
      <c r="S8" s="413"/>
      <c r="T8" s="413"/>
      <c r="U8" s="413"/>
      <c r="V8" s="84"/>
      <c r="W8" s="84"/>
      <c r="X8" s="84"/>
    </row>
    <row r="9" spans="1:30" ht="15" customHeight="1" x14ac:dyDescent="0.2">
      <c r="A9" s="403" t="s">
        <v>196</v>
      </c>
      <c r="B9" s="403"/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90"/>
      <c r="W9" s="90"/>
      <c r="X9" s="84"/>
    </row>
    <row r="10" spans="1:30" ht="17.25" customHeight="1" x14ac:dyDescent="0.2">
      <c r="A10" s="410" t="s">
        <v>97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  <c r="P10" s="410"/>
      <c r="Q10" s="410"/>
      <c r="R10" s="410"/>
      <c r="S10" s="410"/>
      <c r="T10" s="410"/>
      <c r="U10" s="410"/>
      <c r="V10" s="84"/>
      <c r="W10" s="84"/>
      <c r="X10" s="84"/>
    </row>
    <row r="11" spans="1:30" ht="15.75" customHeight="1" x14ac:dyDescent="0.2">
      <c r="A11" s="412" t="s">
        <v>4</v>
      </c>
      <c r="B11" s="412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12"/>
      <c r="R11" s="412"/>
      <c r="S11" s="412"/>
      <c r="T11" s="412"/>
      <c r="U11" s="412"/>
      <c r="V11" s="412"/>
      <c r="W11" s="412"/>
      <c r="X11" s="412"/>
    </row>
    <row r="12" spans="1:30" ht="37.5" customHeight="1" x14ac:dyDescent="0.2">
      <c r="A12" s="404" t="s">
        <v>0</v>
      </c>
      <c r="B12" s="404" t="s">
        <v>2</v>
      </c>
      <c r="C12" s="393" t="s">
        <v>152</v>
      </c>
      <c r="D12" s="415" t="s">
        <v>66</v>
      </c>
      <c r="E12" s="416"/>
      <c r="F12" s="416"/>
      <c r="G12" s="416"/>
      <c r="H12" s="417"/>
      <c r="I12" s="416"/>
      <c r="J12" s="418"/>
      <c r="K12" s="407" t="s">
        <v>68</v>
      </c>
      <c r="L12" s="407" t="s">
        <v>124</v>
      </c>
      <c r="M12" s="393" t="s">
        <v>100</v>
      </c>
      <c r="N12" s="411" t="s">
        <v>69</v>
      </c>
      <c r="O12" s="411"/>
      <c r="P12" s="411" t="s">
        <v>125</v>
      </c>
      <c r="Q12" s="411"/>
      <c r="R12" s="411"/>
      <c r="S12" s="411"/>
      <c r="T12" s="400" t="s">
        <v>1</v>
      </c>
      <c r="U12" s="400" t="s">
        <v>31</v>
      </c>
      <c r="V12" s="400" t="s">
        <v>188</v>
      </c>
      <c r="W12" s="400" t="s">
        <v>73</v>
      </c>
      <c r="X12" s="400" t="s">
        <v>72</v>
      </c>
    </row>
    <row r="13" spans="1:30" ht="15.75" customHeight="1" x14ac:dyDescent="0.2">
      <c r="A13" s="405"/>
      <c r="B13" s="405"/>
      <c r="C13" s="394"/>
      <c r="D13" s="393" t="s">
        <v>23</v>
      </c>
      <c r="E13" s="411" t="s">
        <v>18</v>
      </c>
      <c r="F13" s="411"/>
      <c r="G13" s="411"/>
      <c r="H13" s="411"/>
      <c r="I13" s="411"/>
      <c r="J13" s="411"/>
      <c r="K13" s="408"/>
      <c r="L13" s="408"/>
      <c r="M13" s="394"/>
      <c r="N13" s="390" t="s">
        <v>70</v>
      </c>
      <c r="O13" s="393" t="s">
        <v>71</v>
      </c>
      <c r="P13" s="393" t="s">
        <v>5</v>
      </c>
      <c r="Q13" s="393" t="s">
        <v>6</v>
      </c>
      <c r="R13" s="393" t="s">
        <v>7</v>
      </c>
      <c r="S13" s="393" t="s">
        <v>8</v>
      </c>
      <c r="T13" s="401"/>
      <c r="U13" s="401"/>
      <c r="V13" s="401"/>
      <c r="W13" s="401"/>
      <c r="X13" s="401"/>
    </row>
    <row r="14" spans="1:30" ht="42" customHeight="1" x14ac:dyDescent="0.2">
      <c r="A14" s="405"/>
      <c r="B14" s="405"/>
      <c r="C14" s="394"/>
      <c r="D14" s="394"/>
      <c r="E14" s="396" t="s">
        <v>9</v>
      </c>
      <c r="F14" s="396" t="s">
        <v>110</v>
      </c>
      <c r="G14" s="396" t="s">
        <v>60</v>
      </c>
      <c r="H14" s="393" t="s">
        <v>62</v>
      </c>
      <c r="I14" s="398" t="s">
        <v>61</v>
      </c>
      <c r="J14" s="399"/>
      <c r="K14" s="408"/>
      <c r="L14" s="408"/>
      <c r="M14" s="394"/>
      <c r="N14" s="391"/>
      <c r="O14" s="394"/>
      <c r="P14" s="394"/>
      <c r="Q14" s="394"/>
      <c r="R14" s="394"/>
      <c r="S14" s="394"/>
      <c r="T14" s="401"/>
      <c r="U14" s="401"/>
      <c r="V14" s="401"/>
      <c r="W14" s="401"/>
      <c r="X14" s="401"/>
    </row>
    <row r="15" spans="1:30" ht="70.5" customHeight="1" x14ac:dyDescent="0.2">
      <c r="A15" s="406"/>
      <c r="B15" s="406"/>
      <c r="C15" s="395"/>
      <c r="D15" s="395"/>
      <c r="E15" s="397"/>
      <c r="F15" s="397"/>
      <c r="G15" s="397"/>
      <c r="H15" s="395"/>
      <c r="I15" s="87" t="s">
        <v>63</v>
      </c>
      <c r="J15" s="88" t="s">
        <v>67</v>
      </c>
      <c r="K15" s="409"/>
      <c r="L15" s="409"/>
      <c r="M15" s="395"/>
      <c r="N15" s="392"/>
      <c r="O15" s="395"/>
      <c r="P15" s="395"/>
      <c r="Q15" s="395"/>
      <c r="R15" s="395"/>
      <c r="S15" s="395"/>
      <c r="T15" s="402"/>
      <c r="U15" s="402"/>
      <c r="V15" s="402"/>
      <c r="W15" s="402"/>
      <c r="X15" s="402"/>
    </row>
    <row r="16" spans="1:30" s="2" customFormat="1" x14ac:dyDescent="0.2">
      <c r="A16" s="3">
        <v>1</v>
      </c>
      <c r="B16" s="3">
        <v>2</v>
      </c>
      <c r="C16" s="3">
        <v>3</v>
      </c>
      <c r="D16" s="3">
        <v>4</v>
      </c>
      <c r="E16" s="3">
        <v>5</v>
      </c>
      <c r="F16" s="3">
        <v>6</v>
      </c>
      <c r="G16" s="3">
        <v>7</v>
      </c>
      <c r="H16" s="3">
        <v>8</v>
      </c>
      <c r="I16" s="3">
        <v>9</v>
      </c>
      <c r="J16" s="3">
        <v>10</v>
      </c>
      <c r="K16" s="3">
        <v>11</v>
      </c>
      <c r="L16" s="3">
        <v>12</v>
      </c>
      <c r="M16" s="3">
        <v>13</v>
      </c>
      <c r="N16" s="3">
        <v>14</v>
      </c>
      <c r="O16" s="3">
        <v>15</v>
      </c>
      <c r="P16" s="3">
        <v>16</v>
      </c>
      <c r="Q16" s="3">
        <v>17</v>
      </c>
      <c r="R16" s="3">
        <v>18</v>
      </c>
      <c r="S16" s="3">
        <v>19</v>
      </c>
      <c r="T16" s="3">
        <v>20</v>
      </c>
      <c r="U16" s="3">
        <v>21</v>
      </c>
      <c r="V16" s="3">
        <v>22</v>
      </c>
      <c r="W16" s="3">
        <v>23</v>
      </c>
      <c r="X16" s="3">
        <v>24</v>
      </c>
      <c r="Y16" s="93"/>
      <c r="Z16" s="93"/>
      <c r="AA16" s="93"/>
      <c r="AB16" s="93"/>
      <c r="AC16" s="94"/>
      <c r="AD16" s="94"/>
    </row>
    <row r="17" spans="1:28" s="92" customFormat="1" x14ac:dyDescent="0.2">
      <c r="A17" s="40">
        <f>' додаток 4'!A17</f>
        <v>1</v>
      </c>
      <c r="B17" s="375" t="str">
        <f>' додаток 4'!B17</f>
        <v>ВОДОПОСТАЧАННЯ</v>
      </c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/>
      <c r="O17" s="376"/>
      <c r="P17" s="376"/>
      <c r="Q17" s="376"/>
      <c r="R17" s="376"/>
      <c r="S17" s="376"/>
      <c r="T17" s="376"/>
      <c r="U17" s="376"/>
      <c r="V17" s="376"/>
      <c r="W17" s="376"/>
      <c r="X17" s="377"/>
      <c r="Y17" s="91"/>
      <c r="Z17" s="91"/>
      <c r="AA17" s="91"/>
      <c r="AB17" s="91"/>
    </row>
    <row r="18" spans="1:28" s="92" customFormat="1" x14ac:dyDescent="0.2">
      <c r="A18" s="40" t="str">
        <f>' додаток 4'!A18</f>
        <v xml:space="preserve"> 1.1</v>
      </c>
      <c r="B18" s="321" t="str">
        <f>' додаток 4'!B18</f>
        <v xml:space="preserve"> Будівництво, реконструкція та модернізація об’єктів водопостачання (звільняється від оподаткування згідно зі статтею 154.9  Податкового кодексу), у т.ч.:</v>
      </c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322"/>
      <c r="Y18" s="91"/>
      <c r="Z18" s="91"/>
      <c r="AA18" s="91"/>
      <c r="AB18" s="91"/>
    </row>
    <row r="19" spans="1:28" s="92" customFormat="1" x14ac:dyDescent="0.2">
      <c r="A19" s="40" t="str">
        <f>' додаток 4'!A19</f>
        <v>1.1.1</v>
      </c>
      <c r="B19" s="321" t="str">
        <f>' додаток 4'!B19</f>
        <v>Заходи зі зниження питомих витрат, а також втрат енергоресурсів , у т.ч.:</v>
      </c>
      <c r="C19" s="271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322"/>
      <c r="Y19" s="91"/>
      <c r="Z19" s="91"/>
      <c r="AA19" s="91"/>
      <c r="AB19" s="91"/>
    </row>
    <row r="20" spans="1:28" x14ac:dyDescent="0.2">
      <c r="A20" s="283" t="str">
        <f>' додаток 4'!A20</f>
        <v>Усього за підпунктом 1.1.1</v>
      </c>
      <c r="B20" s="284"/>
      <c r="C20" s="83"/>
      <c r="D20" s="83">
        <f>' додаток 4'!D20</f>
        <v>0</v>
      </c>
      <c r="E20" s="83" t="s">
        <v>36</v>
      </c>
      <c r="F20" s="83" t="s">
        <v>36</v>
      </c>
      <c r="G20" s="83" t="s">
        <v>36</v>
      </c>
      <c r="H20" s="83" t="s">
        <v>36</v>
      </c>
      <c r="I20" s="83" t="s">
        <v>36</v>
      </c>
      <c r="J20" s="83" t="s">
        <v>36</v>
      </c>
      <c r="K20" s="83" t="s">
        <v>36</v>
      </c>
      <c r="L20" s="83" t="s">
        <v>36</v>
      </c>
      <c r="M20" s="83" t="s">
        <v>36</v>
      </c>
      <c r="N20" s="83">
        <f>D20</f>
        <v>0</v>
      </c>
      <c r="O20" s="83"/>
      <c r="P20" s="83">
        <f>N20</f>
        <v>0</v>
      </c>
      <c r="Q20" s="83"/>
      <c r="R20" s="83"/>
      <c r="S20" s="83"/>
      <c r="T20" s="83"/>
      <c r="U20" s="83"/>
      <c r="V20" s="83"/>
      <c r="W20" s="83"/>
      <c r="X20" s="83"/>
    </row>
    <row r="21" spans="1:28" x14ac:dyDescent="0.2">
      <c r="A21" s="7" t="str">
        <f>' додаток 4'!A21</f>
        <v>1.1.2</v>
      </c>
      <c r="B21" s="303" t="str">
        <f>' додаток 4'!B21</f>
        <v>Заходи щодо забезпечення технологічного та/або комерційного обліку ресурсів</v>
      </c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5"/>
    </row>
    <row r="22" spans="1:28" x14ac:dyDescent="0.2">
      <c r="A22" s="283" t="str">
        <f>' додаток 4'!A22</f>
        <v>Усього за підпунктом 1.1.2</v>
      </c>
      <c r="B22" s="284"/>
      <c r="C22" s="83"/>
      <c r="D22" s="83"/>
      <c r="E22" s="83" t="s">
        <v>36</v>
      </c>
      <c r="F22" s="83" t="s">
        <v>36</v>
      </c>
      <c r="G22" s="83" t="s">
        <v>36</v>
      </c>
      <c r="H22" s="83" t="s">
        <v>36</v>
      </c>
      <c r="I22" s="83" t="s">
        <v>36</v>
      </c>
      <c r="J22" s="83" t="s">
        <v>36</v>
      </c>
      <c r="K22" s="83" t="s">
        <v>36</v>
      </c>
      <c r="L22" s="83" t="s">
        <v>36</v>
      </c>
      <c r="M22" s="83" t="s">
        <v>36</v>
      </c>
      <c r="N22" s="83"/>
      <c r="O22" s="83"/>
      <c r="P22" s="83"/>
      <c r="Q22" s="83"/>
      <c r="R22" s="83"/>
      <c r="S22" s="83"/>
      <c r="T22" s="82"/>
      <c r="U22" s="82"/>
      <c r="V22" s="79"/>
      <c r="W22" s="83"/>
      <c r="X22" s="83"/>
    </row>
    <row r="23" spans="1:28" x14ac:dyDescent="0.2">
      <c r="A23" s="7" t="str">
        <f>' додаток 4'!A23</f>
        <v>1.1.3</v>
      </c>
      <c r="B23" s="303" t="str">
        <f>' додаток 4'!B23</f>
        <v>Заходи щодо зменшення обсягу витрат води на технологічні потреби</v>
      </c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5"/>
    </row>
    <row r="24" spans="1:28" x14ac:dyDescent="0.2">
      <c r="A24" s="283" t="str">
        <f>' додаток 4'!A24</f>
        <v>Усього за підпунктом 1.1.3</v>
      </c>
      <c r="B24" s="284"/>
      <c r="C24" s="83"/>
      <c r="D24" s="83">
        <f>' додаток 4'!D24</f>
        <v>0</v>
      </c>
      <c r="E24" s="83" t="s">
        <v>36</v>
      </c>
      <c r="F24" s="83" t="s">
        <v>36</v>
      </c>
      <c r="G24" s="83" t="s">
        <v>36</v>
      </c>
      <c r="H24" s="83" t="s">
        <v>36</v>
      </c>
      <c r="I24" s="83" t="s">
        <v>36</v>
      </c>
      <c r="J24" s="83" t="s">
        <v>36</v>
      </c>
      <c r="K24" s="83" t="s">
        <v>36</v>
      </c>
      <c r="L24" s="83" t="s">
        <v>36</v>
      </c>
      <c r="M24" s="83" t="s">
        <v>36</v>
      </c>
      <c r="N24" s="82">
        <f>' додаток 4'!K24</f>
        <v>0</v>
      </c>
      <c r="O24" s="82">
        <f>' додаток 4'!L24</f>
        <v>0</v>
      </c>
      <c r="P24" s="83">
        <v>0</v>
      </c>
      <c r="Q24" s="83">
        <v>0</v>
      </c>
      <c r="R24" s="83">
        <v>0</v>
      </c>
      <c r="S24" s="83">
        <v>0</v>
      </c>
      <c r="T24" s="83"/>
      <c r="U24" s="83"/>
      <c r="V24" s="83"/>
      <c r="W24" s="83"/>
      <c r="X24" s="83"/>
    </row>
    <row r="25" spans="1:28" x14ac:dyDescent="0.2">
      <c r="A25" s="7" t="str">
        <f>' додаток 4'!A25</f>
        <v>1.1.4</v>
      </c>
      <c r="B25" s="303" t="str">
        <f>' додаток 4'!B25</f>
        <v>Заходи щодо  підвищення якості послуг з централізованого водопостачання</v>
      </c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5"/>
    </row>
    <row r="26" spans="1:28" x14ac:dyDescent="0.2">
      <c r="A26" s="367" t="str">
        <f>' додаток 4'!A26</f>
        <v>Усього за підпунктом 1.1.4</v>
      </c>
      <c r="B26" s="368"/>
      <c r="C26" s="83"/>
      <c r="D26" s="83"/>
      <c r="E26" s="83" t="s">
        <v>36</v>
      </c>
      <c r="F26" s="83" t="s">
        <v>36</v>
      </c>
      <c r="G26" s="83" t="s">
        <v>36</v>
      </c>
      <c r="H26" s="83" t="s">
        <v>36</v>
      </c>
      <c r="I26" s="83" t="s">
        <v>36</v>
      </c>
      <c r="J26" s="83" t="s">
        <v>36</v>
      </c>
      <c r="K26" s="83" t="s">
        <v>36</v>
      </c>
      <c r="L26" s="83" t="s">
        <v>36</v>
      </c>
      <c r="M26" s="83" t="s">
        <v>36</v>
      </c>
      <c r="N26" s="83"/>
      <c r="O26" s="83"/>
      <c r="P26" s="83"/>
      <c r="Q26" s="83"/>
      <c r="R26" s="83"/>
      <c r="S26" s="83"/>
      <c r="T26" s="82"/>
      <c r="U26" s="82"/>
      <c r="V26" s="82"/>
      <c r="W26" s="82">
        <f>' додаток 4'!S26</f>
        <v>0</v>
      </c>
      <c r="X26" s="82">
        <f>' додаток 4'!T26</f>
        <v>0</v>
      </c>
    </row>
    <row r="27" spans="1:28" ht="12.75" customHeight="1" x14ac:dyDescent="0.2">
      <c r="A27" s="82" t="str">
        <f>' додаток 4'!A27</f>
        <v>1.1.5</v>
      </c>
      <c r="B27" s="369" t="str">
        <f>' додаток 4'!B27</f>
        <v>Заходи щодо підвищення екологічної безпеки та охорони навколишнього середовища</v>
      </c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0"/>
      <c r="P27" s="370"/>
      <c r="Q27" s="370"/>
      <c r="R27" s="370"/>
      <c r="S27" s="370"/>
      <c r="T27" s="370"/>
      <c r="U27" s="370"/>
      <c r="V27" s="370"/>
      <c r="W27" s="370"/>
      <c r="X27" s="371"/>
    </row>
    <row r="28" spans="1:28" x14ac:dyDescent="0.2">
      <c r="A28" s="367" t="str">
        <f>' додаток 4'!A28</f>
        <v>Усього за підпунктом 1.1.5</v>
      </c>
      <c r="B28" s="368"/>
      <c r="C28" s="83"/>
      <c r="D28" s="83">
        <f>' додаток 4'!D28</f>
        <v>0</v>
      </c>
      <c r="E28" s="83" t="s">
        <v>36</v>
      </c>
      <c r="F28" s="83" t="s">
        <v>36</v>
      </c>
      <c r="G28" s="83" t="s">
        <v>36</v>
      </c>
      <c r="H28" s="83" t="s">
        <v>36</v>
      </c>
      <c r="I28" s="83" t="s">
        <v>36</v>
      </c>
      <c r="J28" s="83" t="s">
        <v>36</v>
      </c>
      <c r="K28" s="83" t="s">
        <v>36</v>
      </c>
      <c r="L28" s="83" t="s">
        <v>36</v>
      </c>
      <c r="M28" s="83" t="s">
        <v>36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spans="1:28" x14ac:dyDescent="0.2">
      <c r="A29" s="7" t="str">
        <f>' додаток 4'!A29</f>
        <v>1.1.6</v>
      </c>
      <c r="B29" s="303" t="str">
        <f>' додаток 4'!B29</f>
        <v>Інші заходи</v>
      </c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5"/>
    </row>
    <row r="30" spans="1:28" x14ac:dyDescent="0.2">
      <c r="A30" s="283" t="str">
        <f>' додаток 4'!A30</f>
        <v>Усього за підпунктом 1.1.6</v>
      </c>
      <c r="B30" s="284"/>
      <c r="C30" s="83"/>
      <c r="D30" s="83"/>
      <c r="E30" s="83" t="s">
        <v>36</v>
      </c>
      <c r="F30" s="83" t="s">
        <v>36</v>
      </c>
      <c r="G30" s="83" t="s">
        <v>36</v>
      </c>
      <c r="H30" s="83" t="s">
        <v>36</v>
      </c>
      <c r="I30" s="83" t="s">
        <v>36</v>
      </c>
      <c r="J30" s="83" t="s">
        <v>36</v>
      </c>
      <c r="K30" s="83" t="s">
        <v>36</v>
      </c>
      <c r="L30" s="83" t="s">
        <v>36</v>
      </c>
      <c r="M30" s="83" t="s">
        <v>36</v>
      </c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</row>
    <row r="31" spans="1:28" x14ac:dyDescent="0.2">
      <c r="A31" s="283" t="str">
        <f>' додаток 4'!A31</f>
        <v>Усього за пунктом 1.1</v>
      </c>
      <c r="B31" s="28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8" x14ac:dyDescent="0.2">
      <c r="A32" s="7" t="str">
        <f>' додаток 4'!A32</f>
        <v>1.2.</v>
      </c>
      <c r="B32" s="303" t="str">
        <f>' додаток 4'!B32</f>
        <v xml:space="preserve">Інші заходи (не звільняється від оподаткування згідно зі статтею 154.9  Податкового кодексу), у т.ч.:   </v>
      </c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5"/>
    </row>
    <row r="33" spans="1:24" x14ac:dyDescent="0.2">
      <c r="A33" s="7" t="str">
        <f>' додаток 4'!A33</f>
        <v>1.2.1</v>
      </c>
      <c r="B33" s="303" t="str">
        <f>' додаток 4'!B33</f>
        <v>Заходи зі зниження питомих витрат, а також втрат енергоресурсів , у т.ч.:</v>
      </c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5"/>
    </row>
    <row r="34" spans="1:24" ht="38.25" customHeight="1" x14ac:dyDescent="0.2">
      <c r="A34" s="7" t="s">
        <v>189</v>
      </c>
      <c r="B34" s="172" t="s">
        <v>197</v>
      </c>
      <c r="C34" s="195">
        <v>1</v>
      </c>
      <c r="D34" s="173">
        <f>E34</f>
        <v>949.35699999999997</v>
      </c>
      <c r="E34" s="173">
        <v>949.35699999999997</v>
      </c>
      <c r="F34" s="163" t="s">
        <v>19</v>
      </c>
      <c r="G34" s="163" t="s">
        <v>19</v>
      </c>
      <c r="H34" s="163" t="s">
        <v>19</v>
      </c>
      <c r="I34" s="163" t="s">
        <v>19</v>
      </c>
      <c r="J34" s="163" t="s">
        <v>19</v>
      </c>
      <c r="K34" s="163" t="s">
        <v>36</v>
      </c>
      <c r="L34" s="162" t="s">
        <v>36</v>
      </c>
      <c r="M34" s="162" t="s">
        <v>36</v>
      </c>
      <c r="N34" s="177">
        <v>0</v>
      </c>
      <c r="O34" s="177">
        <f>P34+Q34+R34+S34</f>
        <v>949.36</v>
      </c>
      <c r="P34" s="177">
        <v>0</v>
      </c>
      <c r="Q34" s="177">
        <v>0</v>
      </c>
      <c r="R34" s="177">
        <v>0</v>
      </c>
      <c r="S34" s="177">
        <v>949.36</v>
      </c>
      <c r="T34" s="167">
        <f>D34/X34*12</f>
        <v>76.664091520861376</v>
      </c>
      <c r="U34" s="143"/>
      <c r="V34" s="177"/>
      <c r="W34" s="177"/>
      <c r="X34" s="177">
        <v>148.6</v>
      </c>
    </row>
    <row r="35" spans="1:24" ht="54.75" customHeight="1" x14ac:dyDescent="0.2">
      <c r="A35" s="196" t="s">
        <v>190</v>
      </c>
      <c r="B35" s="212" t="s">
        <v>206</v>
      </c>
      <c r="C35" s="195">
        <v>1</v>
      </c>
      <c r="D35" s="173">
        <f>E35</f>
        <v>47.97</v>
      </c>
      <c r="E35" s="173">
        <v>47.97</v>
      </c>
      <c r="F35" s="213" t="s">
        <v>19</v>
      </c>
      <c r="G35" s="213" t="s">
        <v>19</v>
      </c>
      <c r="H35" s="213" t="s">
        <v>19</v>
      </c>
      <c r="I35" s="213" t="s">
        <v>19</v>
      </c>
      <c r="J35" s="213" t="s">
        <v>19</v>
      </c>
      <c r="K35" s="213" t="s">
        <v>36</v>
      </c>
      <c r="L35" s="204" t="s">
        <v>36</v>
      </c>
      <c r="M35" s="204" t="s">
        <v>36</v>
      </c>
      <c r="N35" s="177">
        <v>0</v>
      </c>
      <c r="O35" s="177">
        <f>P35+Q35+R35+S35</f>
        <v>47.97</v>
      </c>
      <c r="P35" s="177">
        <v>0</v>
      </c>
      <c r="Q35" s="177">
        <v>0</v>
      </c>
      <c r="R35" s="177">
        <v>47.97</v>
      </c>
      <c r="S35" s="177">
        <v>0</v>
      </c>
      <c r="T35" s="214">
        <f>D35/X35*12</f>
        <v>8.3547169811320749</v>
      </c>
      <c r="U35" s="177"/>
      <c r="V35" s="177"/>
      <c r="W35" s="177"/>
      <c r="X35" s="177">
        <v>68.900000000000006</v>
      </c>
    </row>
    <row r="36" spans="1:24" ht="49.5" customHeight="1" x14ac:dyDescent="0.2">
      <c r="A36" s="196" t="s">
        <v>198</v>
      </c>
      <c r="B36" s="212" t="s">
        <v>199</v>
      </c>
      <c r="C36" s="195">
        <v>1</v>
      </c>
      <c r="D36" s="173">
        <f>E36</f>
        <v>56.31</v>
      </c>
      <c r="E36" s="174">
        <v>56.31</v>
      </c>
      <c r="F36" s="213" t="s">
        <v>19</v>
      </c>
      <c r="G36" s="213" t="s">
        <v>19</v>
      </c>
      <c r="H36" s="213" t="s">
        <v>19</v>
      </c>
      <c r="I36" s="213" t="s">
        <v>19</v>
      </c>
      <c r="J36" s="213" t="s">
        <v>19</v>
      </c>
      <c r="K36" s="213" t="s">
        <v>36</v>
      </c>
      <c r="L36" s="204" t="s">
        <v>36</v>
      </c>
      <c r="M36" s="204" t="s">
        <v>36</v>
      </c>
      <c r="N36" s="177">
        <v>0</v>
      </c>
      <c r="O36" s="177">
        <f>P36+Q36+R36+S36</f>
        <v>56.31</v>
      </c>
      <c r="P36" s="177">
        <v>0</v>
      </c>
      <c r="Q36" s="177">
        <v>56.31</v>
      </c>
      <c r="R36" s="177">
        <v>0</v>
      </c>
      <c r="S36" s="177">
        <v>0</v>
      </c>
      <c r="T36" s="214">
        <f>D36/X36*12</f>
        <v>7.9778040141676509</v>
      </c>
      <c r="U36" s="215"/>
      <c r="V36" s="196"/>
      <c r="W36" s="196"/>
      <c r="X36" s="196">
        <v>84.7</v>
      </c>
    </row>
    <row r="37" spans="1:24" x14ac:dyDescent="0.2">
      <c r="A37" s="262" t="str">
        <f>' додаток 4'!A37</f>
        <v>Усього за підпунктом 1.2.1</v>
      </c>
      <c r="B37" s="365"/>
      <c r="C37" s="194">
        <f>SUM(C34:C36)</f>
        <v>3</v>
      </c>
      <c r="D37" s="170">
        <f>D34+D35+D36</f>
        <v>1053.6369999999999</v>
      </c>
      <c r="E37" s="170">
        <f>E34+E35+E36</f>
        <v>1053.6369999999999</v>
      </c>
      <c r="F37" s="170" t="s">
        <v>36</v>
      </c>
      <c r="G37" s="170" t="s">
        <v>36</v>
      </c>
      <c r="H37" s="170" t="s">
        <v>36</v>
      </c>
      <c r="I37" s="170" t="s">
        <v>36</v>
      </c>
      <c r="J37" s="170" t="s">
        <v>36</v>
      </c>
      <c r="K37" s="170" t="s">
        <v>36</v>
      </c>
      <c r="L37" s="170" t="s">
        <v>36</v>
      </c>
      <c r="M37" s="193" t="s">
        <v>36</v>
      </c>
      <c r="N37" s="210">
        <f t="shared" ref="N37:S37" si="0">N34+N35+N36</f>
        <v>0</v>
      </c>
      <c r="O37" s="170">
        <f t="shared" si="0"/>
        <v>1053.6400000000001</v>
      </c>
      <c r="P37" s="210">
        <f>P34+P35+P36</f>
        <v>0</v>
      </c>
      <c r="Q37" s="170">
        <f t="shared" si="0"/>
        <v>56.31</v>
      </c>
      <c r="R37" s="170">
        <f t="shared" si="0"/>
        <v>47.97</v>
      </c>
      <c r="S37" s="170">
        <f t="shared" si="0"/>
        <v>949.36</v>
      </c>
      <c r="T37" s="170" t="s">
        <v>36</v>
      </c>
      <c r="U37" s="215" t="s">
        <v>36</v>
      </c>
      <c r="V37" s="170">
        <f>V34+V35+V36</f>
        <v>0</v>
      </c>
      <c r="W37" s="170">
        <f>W34+W35+W36</f>
        <v>0</v>
      </c>
      <c r="X37" s="170">
        <f>X34+X35+X36</f>
        <v>302.2</v>
      </c>
    </row>
    <row r="38" spans="1:24" x14ac:dyDescent="0.2">
      <c r="A38" s="196" t="str">
        <f>' додаток 4'!A38</f>
        <v>1.2.2</v>
      </c>
      <c r="B38" s="360" t="str">
        <f>' додаток 4'!B38</f>
        <v>Заходи щодо забезпечення технологічного та/або комерційного обліку ресурсів</v>
      </c>
      <c r="C38" s="361"/>
      <c r="D38" s="361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2"/>
    </row>
    <row r="39" spans="1:24" ht="103.5" customHeight="1" x14ac:dyDescent="0.2">
      <c r="A39" s="196" t="s">
        <v>200</v>
      </c>
      <c r="B39" s="216" t="s">
        <v>201</v>
      </c>
      <c r="C39" s="196">
        <v>3</v>
      </c>
      <c r="D39" s="173">
        <f>E39</f>
        <v>122.68</v>
      </c>
      <c r="E39" s="177">
        <v>122.68</v>
      </c>
      <c r="F39" s="200" t="s">
        <v>36</v>
      </c>
      <c r="G39" s="200" t="s">
        <v>36</v>
      </c>
      <c r="H39" s="200" t="s">
        <v>36</v>
      </c>
      <c r="I39" s="200" t="s">
        <v>36</v>
      </c>
      <c r="J39" s="200" t="s">
        <v>36</v>
      </c>
      <c r="K39" s="200" t="s">
        <v>36</v>
      </c>
      <c r="L39" s="200" t="s">
        <v>36</v>
      </c>
      <c r="M39" s="200" t="s">
        <v>36</v>
      </c>
      <c r="N39" s="177">
        <v>0</v>
      </c>
      <c r="O39" s="177">
        <f>P39+Q39+R39+S39</f>
        <v>122.68</v>
      </c>
      <c r="P39" s="177">
        <v>122.68</v>
      </c>
      <c r="Q39" s="177">
        <v>0</v>
      </c>
      <c r="R39" s="177">
        <v>0</v>
      </c>
      <c r="S39" s="177">
        <v>0</v>
      </c>
      <c r="T39" s="214">
        <f>D39/X39*12</f>
        <v>120.66885245901641</v>
      </c>
      <c r="U39" s="196"/>
      <c r="V39" s="196"/>
      <c r="W39" s="196"/>
      <c r="X39" s="196">
        <v>12.2</v>
      </c>
    </row>
    <row r="40" spans="1:24" x14ac:dyDescent="0.2">
      <c r="A40" s="262" t="s">
        <v>217</v>
      </c>
      <c r="B40" s="365"/>
      <c r="C40" s="199">
        <v>3</v>
      </c>
      <c r="D40" s="170">
        <f>D39</f>
        <v>122.68</v>
      </c>
      <c r="E40" s="170">
        <f>E39</f>
        <v>122.68</v>
      </c>
      <c r="F40" s="217"/>
      <c r="G40" s="217"/>
      <c r="H40" s="217"/>
      <c r="I40" s="217"/>
      <c r="J40" s="217"/>
      <c r="K40" s="217"/>
      <c r="L40" s="217"/>
      <c r="M40" s="217"/>
      <c r="N40" s="210">
        <f>N39</f>
        <v>0</v>
      </c>
      <c r="O40" s="170">
        <f>O39</f>
        <v>122.68</v>
      </c>
      <c r="P40" s="170">
        <f>P39</f>
        <v>122.68</v>
      </c>
      <c r="Q40" s="210">
        <v>0</v>
      </c>
      <c r="R40" s="210">
        <v>0</v>
      </c>
      <c r="S40" s="210">
        <v>0</v>
      </c>
      <c r="T40" s="170" t="s">
        <v>36</v>
      </c>
      <c r="U40" s="170" t="s">
        <v>36</v>
      </c>
      <c r="V40" s="170">
        <f>V39</f>
        <v>0</v>
      </c>
      <c r="W40" s="170">
        <f>W39</f>
        <v>0</v>
      </c>
      <c r="X40" s="170">
        <f>X39</f>
        <v>12.2</v>
      </c>
    </row>
    <row r="41" spans="1:24" x14ac:dyDescent="0.2">
      <c r="A41" s="196" t="str">
        <f>' додаток 4'!A41</f>
        <v>1.2.3</v>
      </c>
      <c r="B41" s="360" t="str">
        <f>' додаток 4'!B41</f>
        <v>Заходи щодо зменшення обсягу витрат води на технологічні потреби</v>
      </c>
      <c r="C41" s="361"/>
      <c r="D41" s="361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  <c r="P41" s="361"/>
      <c r="Q41" s="361"/>
      <c r="R41" s="361"/>
      <c r="S41" s="361"/>
      <c r="T41" s="361"/>
      <c r="U41" s="361"/>
      <c r="V41" s="361"/>
      <c r="W41" s="361"/>
      <c r="X41" s="362"/>
    </row>
    <row r="42" spans="1:24" x14ac:dyDescent="0.2">
      <c r="A42" s="262" t="str">
        <f>' додаток 4'!A43</f>
        <v>Усього за підпунктом 1.2.3</v>
      </c>
      <c r="B42" s="378"/>
      <c r="C42" s="170"/>
      <c r="D42" s="170">
        <f>' додаток 4'!D43</f>
        <v>0</v>
      </c>
      <c r="E42" s="200"/>
      <c r="F42" s="200" t="s">
        <v>36</v>
      </c>
      <c r="G42" s="200" t="s">
        <v>36</v>
      </c>
      <c r="H42" s="200" t="s">
        <v>36</v>
      </c>
      <c r="I42" s="200" t="s">
        <v>36</v>
      </c>
      <c r="J42" s="200" t="s">
        <v>36</v>
      </c>
      <c r="K42" s="200" t="s">
        <v>36</v>
      </c>
      <c r="L42" s="200" t="s">
        <v>36</v>
      </c>
      <c r="M42" s="200" t="s">
        <v>36</v>
      </c>
      <c r="N42" s="200"/>
      <c r="O42" s="200"/>
      <c r="P42" s="200"/>
      <c r="Q42" s="200"/>
      <c r="R42" s="200"/>
      <c r="S42" s="200"/>
      <c r="T42" s="200" t="s">
        <v>36</v>
      </c>
      <c r="U42" s="200" t="s">
        <v>36</v>
      </c>
      <c r="V42" s="200"/>
      <c r="W42" s="200"/>
      <c r="X42" s="200"/>
    </row>
    <row r="43" spans="1:24" ht="12.75" customHeight="1" x14ac:dyDescent="0.2">
      <c r="A43" s="196" t="str">
        <f>' додаток 4'!A44</f>
        <v>1.2.4</v>
      </c>
      <c r="B43" s="360" t="str">
        <f>' додаток 4'!B44</f>
        <v>Заходи щодо  підвищення якості послуг з централізованого водопостачання</v>
      </c>
      <c r="C43" s="361"/>
      <c r="D43" s="361"/>
      <c r="E43" s="361"/>
      <c r="F43" s="361"/>
      <c r="G43" s="361"/>
      <c r="H43" s="361"/>
      <c r="I43" s="361"/>
      <c r="J43" s="361"/>
      <c r="K43" s="361"/>
      <c r="L43" s="361"/>
      <c r="M43" s="361"/>
      <c r="N43" s="361"/>
      <c r="O43" s="361"/>
      <c r="P43" s="361"/>
      <c r="Q43" s="361"/>
      <c r="R43" s="361"/>
      <c r="S43" s="361"/>
      <c r="T43" s="361"/>
      <c r="U43" s="361"/>
      <c r="V43" s="361"/>
      <c r="W43" s="361"/>
      <c r="X43" s="362"/>
    </row>
    <row r="44" spans="1:24" ht="86.25" customHeight="1" x14ac:dyDescent="0.2">
      <c r="A44" s="196" t="s">
        <v>191</v>
      </c>
      <c r="B44" s="218" t="s">
        <v>202</v>
      </c>
      <c r="C44" s="197">
        <v>1</v>
      </c>
      <c r="D44" s="173">
        <f>E44</f>
        <v>161.39599999999999</v>
      </c>
      <c r="E44" s="173">
        <v>161.39599999999999</v>
      </c>
      <c r="F44" s="213" t="s">
        <v>19</v>
      </c>
      <c r="G44" s="213" t="s">
        <v>19</v>
      </c>
      <c r="H44" s="213" t="s">
        <v>19</v>
      </c>
      <c r="I44" s="213" t="s">
        <v>19</v>
      </c>
      <c r="J44" s="213" t="s">
        <v>19</v>
      </c>
      <c r="K44" s="213" t="s">
        <v>36</v>
      </c>
      <c r="L44" s="204" t="s">
        <v>36</v>
      </c>
      <c r="M44" s="204" t="s">
        <v>36</v>
      </c>
      <c r="N44" s="174">
        <v>0</v>
      </c>
      <c r="O44" s="177">
        <f>P44+Q44+R44+S44</f>
        <v>161.4</v>
      </c>
      <c r="P44" s="174">
        <v>0</v>
      </c>
      <c r="Q44" s="174">
        <v>161.4</v>
      </c>
      <c r="R44" s="174">
        <v>0</v>
      </c>
      <c r="S44" s="174">
        <v>0</v>
      </c>
      <c r="T44" s="214">
        <f>D44/X44*12</f>
        <v>23.561459854014597</v>
      </c>
      <c r="U44" s="204"/>
      <c r="V44" s="174">
        <v>45.6</v>
      </c>
      <c r="W44" s="174"/>
      <c r="X44" s="174">
        <v>82.2</v>
      </c>
    </row>
    <row r="45" spans="1:24" x14ac:dyDescent="0.2">
      <c r="A45" s="262" t="str">
        <f>' додаток 4'!A46</f>
        <v>Усього за підпунктом 1.2.4</v>
      </c>
      <c r="B45" s="378"/>
      <c r="C45" s="199">
        <v>1</v>
      </c>
      <c r="D45" s="170">
        <f>D44</f>
        <v>161.39599999999999</v>
      </c>
      <c r="E45" s="170">
        <f>E44</f>
        <v>161.39599999999999</v>
      </c>
      <c r="F45" s="170" t="s">
        <v>36</v>
      </c>
      <c r="G45" s="170" t="s">
        <v>36</v>
      </c>
      <c r="H45" s="170" t="s">
        <v>36</v>
      </c>
      <c r="I45" s="170" t="s">
        <v>36</v>
      </c>
      <c r="J45" s="170" t="s">
        <v>36</v>
      </c>
      <c r="K45" s="219" t="s">
        <v>36</v>
      </c>
      <c r="L45" s="220" t="s">
        <v>36</v>
      </c>
      <c r="M45" s="220" t="s">
        <v>36</v>
      </c>
      <c r="N45" s="210">
        <f t="shared" ref="N45:S45" si="1">N44</f>
        <v>0</v>
      </c>
      <c r="O45" s="170">
        <f t="shared" si="1"/>
        <v>161.4</v>
      </c>
      <c r="P45" s="210">
        <f t="shared" si="1"/>
        <v>0</v>
      </c>
      <c r="Q45" s="170">
        <f t="shared" si="1"/>
        <v>161.4</v>
      </c>
      <c r="R45" s="210">
        <f t="shared" si="1"/>
        <v>0</v>
      </c>
      <c r="S45" s="210">
        <f t="shared" si="1"/>
        <v>0</v>
      </c>
      <c r="T45" s="170" t="s">
        <v>36</v>
      </c>
      <c r="U45" s="170" t="s">
        <v>36</v>
      </c>
      <c r="V45" s="170">
        <f>V44</f>
        <v>45.6</v>
      </c>
      <c r="W45" s="170">
        <f>W44</f>
        <v>0</v>
      </c>
      <c r="X45" s="170">
        <v>82.2</v>
      </c>
    </row>
    <row r="46" spans="1:24" x14ac:dyDescent="0.2">
      <c r="A46" s="196" t="str">
        <f>' додаток 4'!A47</f>
        <v>1.2.5</v>
      </c>
      <c r="B46" s="360" t="str">
        <f>' додаток 4'!B47</f>
        <v>Заходи щодо провадження та розвитку інформаційних технологій</v>
      </c>
      <c r="C46" s="361"/>
      <c r="D46" s="361"/>
      <c r="E46" s="361"/>
      <c r="F46" s="361"/>
      <c r="G46" s="361"/>
      <c r="H46" s="361"/>
      <c r="I46" s="361"/>
      <c r="J46" s="361"/>
      <c r="K46" s="361"/>
      <c r="L46" s="361"/>
      <c r="M46" s="361"/>
      <c r="N46" s="361"/>
      <c r="O46" s="361"/>
      <c r="P46" s="361"/>
      <c r="Q46" s="361"/>
      <c r="R46" s="361"/>
      <c r="S46" s="361"/>
      <c r="T46" s="361"/>
      <c r="U46" s="361"/>
      <c r="V46" s="361"/>
      <c r="W46" s="361"/>
      <c r="X46" s="362"/>
    </row>
    <row r="47" spans="1:24" x14ac:dyDescent="0.2">
      <c r="A47" s="196"/>
      <c r="B47" s="196"/>
      <c r="C47" s="196"/>
      <c r="D47" s="196"/>
      <c r="E47" s="196" t="s">
        <v>36</v>
      </c>
      <c r="F47" s="196" t="s">
        <v>36</v>
      </c>
      <c r="G47" s="196" t="s">
        <v>36</v>
      </c>
      <c r="H47" s="196" t="s">
        <v>36</v>
      </c>
      <c r="I47" s="196" t="s">
        <v>36</v>
      </c>
      <c r="J47" s="196" t="s">
        <v>36</v>
      </c>
      <c r="K47" s="196" t="s">
        <v>36</v>
      </c>
      <c r="L47" s="196" t="s">
        <v>36</v>
      </c>
      <c r="M47" s="196" t="s">
        <v>36</v>
      </c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</row>
    <row r="48" spans="1:24" x14ac:dyDescent="0.2">
      <c r="A48" s="262" t="str">
        <f>' додаток 4'!A48</f>
        <v>Усього за підпунктом 1.2.5</v>
      </c>
      <c r="B48" s="378"/>
      <c r="C48" s="170"/>
      <c r="D48" s="17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</row>
    <row r="49" spans="1:24" x14ac:dyDescent="0.2">
      <c r="A49" s="196" t="str">
        <f>' додаток 4'!A49</f>
        <v>1.2.6</v>
      </c>
      <c r="B49" s="360" t="str">
        <f>' додаток 4'!B49</f>
        <v>Заходи щодо модернізації та закупівлі транспортних засобів спеціального та спеціалізованого призначення</v>
      </c>
      <c r="C49" s="361"/>
      <c r="D49" s="361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2"/>
    </row>
    <row r="50" spans="1:24" ht="24" x14ac:dyDescent="0.2">
      <c r="A50" s="196" t="s">
        <v>214</v>
      </c>
      <c r="B50" s="212" t="s">
        <v>212</v>
      </c>
      <c r="C50" s="196">
        <v>1</v>
      </c>
      <c r="D50" s="196">
        <v>210.45</v>
      </c>
      <c r="E50" s="196">
        <v>210.45</v>
      </c>
      <c r="F50" s="192"/>
      <c r="G50" s="192"/>
      <c r="H50" s="192"/>
      <c r="I50" s="192"/>
      <c r="J50" s="192"/>
      <c r="K50" s="192"/>
      <c r="L50" s="192"/>
      <c r="M50" s="192"/>
      <c r="N50" s="196">
        <v>210.45</v>
      </c>
      <c r="O50" s="177">
        <v>0</v>
      </c>
      <c r="P50" s="174">
        <v>0</v>
      </c>
      <c r="Q50" s="174">
        <v>0</v>
      </c>
      <c r="R50" s="174">
        <v>210.45</v>
      </c>
      <c r="S50" s="174">
        <v>0</v>
      </c>
      <c r="T50" s="214" t="s">
        <v>36</v>
      </c>
      <c r="U50" s="196"/>
      <c r="V50" s="192"/>
      <c r="W50" s="192"/>
      <c r="X50" s="196" t="s">
        <v>36</v>
      </c>
    </row>
    <row r="51" spans="1:24" x14ac:dyDescent="0.2">
      <c r="A51" s="262" t="str">
        <f>' додаток 4'!A51</f>
        <v>Усього за підпунктом 1.2.6</v>
      </c>
      <c r="B51" s="378"/>
      <c r="C51" s="199">
        <v>1</v>
      </c>
      <c r="D51" s="170">
        <f>SUM(D50)</f>
        <v>210.45</v>
      </c>
      <c r="E51" s="198">
        <f>E50</f>
        <v>210.45</v>
      </c>
      <c r="F51" s="201" t="s">
        <v>36</v>
      </c>
      <c r="G51" s="201" t="s">
        <v>36</v>
      </c>
      <c r="H51" s="201" t="s">
        <v>36</v>
      </c>
      <c r="I51" s="201" t="s">
        <v>36</v>
      </c>
      <c r="J51" s="201" t="s">
        <v>36</v>
      </c>
      <c r="K51" s="201" t="s">
        <v>36</v>
      </c>
      <c r="L51" s="201" t="s">
        <v>36</v>
      </c>
      <c r="M51" s="201" t="s">
        <v>36</v>
      </c>
      <c r="N51" s="170">
        <f t="shared" ref="N51:S51" si="2">N50</f>
        <v>210.45</v>
      </c>
      <c r="O51" s="210">
        <f t="shared" si="2"/>
        <v>0</v>
      </c>
      <c r="P51" s="210">
        <f t="shared" si="2"/>
        <v>0</v>
      </c>
      <c r="Q51" s="210">
        <f t="shared" si="2"/>
        <v>0</v>
      </c>
      <c r="R51" s="170">
        <f t="shared" si="2"/>
        <v>210.45</v>
      </c>
      <c r="S51" s="210">
        <f t="shared" si="2"/>
        <v>0</v>
      </c>
      <c r="T51" s="200" t="s">
        <v>36</v>
      </c>
      <c r="U51" s="200" t="s">
        <v>36</v>
      </c>
      <c r="V51" s="200"/>
      <c r="W51" s="200"/>
      <c r="X51" s="200" t="s">
        <v>36</v>
      </c>
    </row>
    <row r="52" spans="1:24" x14ac:dyDescent="0.2">
      <c r="A52" s="196" t="str">
        <f>' додаток 4'!A52</f>
        <v>1.2.7</v>
      </c>
      <c r="B52" s="360" t="str">
        <f>' додаток 4'!B52</f>
        <v>Заходи щодо підвищення екологічної безпеки та охорони навколишнього середовища</v>
      </c>
      <c r="C52" s="361"/>
      <c r="D52" s="361"/>
      <c r="E52" s="361"/>
      <c r="F52" s="361"/>
      <c r="G52" s="361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2"/>
    </row>
    <row r="53" spans="1:24" x14ac:dyDescent="0.2">
      <c r="A53" s="262" t="str">
        <f>' додаток 4'!A53</f>
        <v>Усього за підпунктом 1.2.7</v>
      </c>
      <c r="B53" s="378"/>
      <c r="C53" s="170"/>
      <c r="D53" s="170">
        <f>' додаток 4'!D53</f>
        <v>0</v>
      </c>
      <c r="E53" s="200" t="s">
        <v>36</v>
      </c>
      <c r="F53" s="200" t="s">
        <v>36</v>
      </c>
      <c r="G53" s="200" t="s">
        <v>36</v>
      </c>
      <c r="H53" s="200" t="s">
        <v>36</v>
      </c>
      <c r="I53" s="200" t="s">
        <v>36</v>
      </c>
      <c r="J53" s="200" t="s">
        <v>36</v>
      </c>
      <c r="K53" s="200" t="s">
        <v>36</v>
      </c>
      <c r="L53" s="200" t="s">
        <v>36</v>
      </c>
      <c r="M53" s="200" t="s">
        <v>36</v>
      </c>
      <c r="N53" s="200"/>
      <c r="O53" s="200"/>
      <c r="P53" s="200"/>
      <c r="Q53" s="200"/>
      <c r="R53" s="200"/>
      <c r="S53" s="200"/>
      <c r="T53" s="200" t="s">
        <v>36</v>
      </c>
      <c r="U53" s="200" t="s">
        <v>36</v>
      </c>
      <c r="V53" s="200"/>
      <c r="W53" s="200"/>
      <c r="X53" s="200"/>
    </row>
    <row r="54" spans="1:24" x14ac:dyDescent="0.2">
      <c r="A54" s="196" t="str">
        <f>' додаток 4'!A54</f>
        <v>1.2.8</v>
      </c>
      <c r="B54" s="360" t="str">
        <f>' додаток 4'!B54</f>
        <v>Інші заходи</v>
      </c>
      <c r="C54" s="361"/>
      <c r="D54" s="361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2"/>
    </row>
    <row r="55" spans="1:24" x14ac:dyDescent="0.2">
      <c r="A55" s="262" t="str">
        <f>' додаток 4'!A55</f>
        <v>Усього за підпунктом 1.2.8</v>
      </c>
      <c r="B55" s="378"/>
      <c r="C55" s="170"/>
      <c r="D55" s="170"/>
      <c r="E55" s="170" t="s">
        <v>36</v>
      </c>
      <c r="F55" s="170" t="s">
        <v>36</v>
      </c>
      <c r="G55" s="170" t="s">
        <v>36</v>
      </c>
      <c r="H55" s="170" t="s">
        <v>36</v>
      </c>
      <c r="I55" s="170" t="s">
        <v>36</v>
      </c>
      <c r="J55" s="170" t="s">
        <v>36</v>
      </c>
      <c r="K55" s="170" t="s">
        <v>36</v>
      </c>
      <c r="L55" s="170" t="s">
        <v>36</v>
      </c>
      <c r="M55" s="170" t="s">
        <v>36</v>
      </c>
      <c r="N55" s="170"/>
      <c r="O55" s="170"/>
      <c r="P55" s="170"/>
      <c r="Q55" s="170"/>
      <c r="R55" s="170"/>
      <c r="S55" s="170"/>
      <c r="T55" s="200" t="s">
        <v>36</v>
      </c>
      <c r="U55" s="200" t="s">
        <v>36</v>
      </c>
      <c r="V55" s="200"/>
      <c r="W55" s="200"/>
      <c r="X55" s="200"/>
    </row>
    <row r="56" spans="1:24" x14ac:dyDescent="0.2">
      <c r="A56" s="262" t="str">
        <f>' додаток 4'!A56</f>
        <v>Усього за пунктом 1.2</v>
      </c>
      <c r="B56" s="378"/>
      <c r="C56" s="199">
        <f>C37+C40+C45+C51</f>
        <v>8</v>
      </c>
      <c r="D56" s="170">
        <v>1548.17</v>
      </c>
      <c r="E56" s="170">
        <v>1548.17</v>
      </c>
      <c r="F56" s="170" t="s">
        <v>36</v>
      </c>
      <c r="G56" s="170" t="s">
        <v>36</v>
      </c>
      <c r="H56" s="170" t="s">
        <v>36</v>
      </c>
      <c r="I56" s="170" t="s">
        <v>36</v>
      </c>
      <c r="J56" s="170" t="s">
        <v>36</v>
      </c>
      <c r="K56" s="170" t="s">
        <v>36</v>
      </c>
      <c r="L56" s="170" t="s">
        <v>36</v>
      </c>
      <c r="M56" s="170" t="s">
        <v>36</v>
      </c>
      <c r="N56" s="170">
        <f>N37+N40+N45+N51</f>
        <v>210.45</v>
      </c>
      <c r="O56" s="170">
        <f>O37+O40+O45+O51</f>
        <v>1337.7200000000003</v>
      </c>
      <c r="P56" s="170">
        <f>P37+P40+P45</f>
        <v>122.68</v>
      </c>
      <c r="Q56" s="170">
        <f>Q37+Q40+Q45</f>
        <v>217.71</v>
      </c>
      <c r="R56" s="170">
        <f>R37+R40+R45+R51</f>
        <v>258.41999999999996</v>
      </c>
      <c r="S56" s="170">
        <f>S37+S40+S45</f>
        <v>949.36</v>
      </c>
      <c r="T56" s="170" t="s">
        <v>36</v>
      </c>
      <c r="U56" s="170" t="s">
        <v>36</v>
      </c>
      <c r="V56" s="170">
        <f>V37+V40+V45</f>
        <v>45.6</v>
      </c>
      <c r="W56" s="170">
        <f>W37+W40+W45</f>
        <v>0</v>
      </c>
      <c r="X56" s="170">
        <f>X37+X40+X45</f>
        <v>396.59999999999997</v>
      </c>
    </row>
    <row r="57" spans="1:24" x14ac:dyDescent="0.2">
      <c r="A57" s="262" t="str">
        <f>' додаток 4'!A57</f>
        <v>Усього за розділом 1</v>
      </c>
      <c r="B57" s="378"/>
      <c r="C57" s="199">
        <f>C56</f>
        <v>8</v>
      </c>
      <c r="D57" s="170">
        <f>D56</f>
        <v>1548.17</v>
      </c>
      <c r="E57" s="170">
        <f>E56</f>
        <v>1548.17</v>
      </c>
      <c r="F57" s="170" t="s">
        <v>36</v>
      </c>
      <c r="G57" s="170" t="s">
        <v>36</v>
      </c>
      <c r="H57" s="170" t="s">
        <v>36</v>
      </c>
      <c r="I57" s="170" t="s">
        <v>36</v>
      </c>
      <c r="J57" s="170" t="s">
        <v>36</v>
      </c>
      <c r="K57" s="170" t="s">
        <v>36</v>
      </c>
      <c r="L57" s="170" t="s">
        <v>36</v>
      </c>
      <c r="M57" s="170" t="s">
        <v>36</v>
      </c>
      <c r="N57" s="170">
        <f t="shared" ref="N57:S57" si="3">N56</f>
        <v>210.45</v>
      </c>
      <c r="O57" s="170">
        <f t="shared" si="3"/>
        <v>1337.7200000000003</v>
      </c>
      <c r="P57" s="170">
        <f t="shared" si="3"/>
        <v>122.68</v>
      </c>
      <c r="Q57" s="170">
        <f t="shared" si="3"/>
        <v>217.71</v>
      </c>
      <c r="R57" s="170">
        <f t="shared" si="3"/>
        <v>258.41999999999996</v>
      </c>
      <c r="S57" s="170">
        <f t="shared" si="3"/>
        <v>949.36</v>
      </c>
      <c r="T57" s="170" t="s">
        <v>36</v>
      </c>
      <c r="U57" s="170" t="s">
        <v>36</v>
      </c>
      <c r="V57" s="170">
        <f>V56</f>
        <v>45.6</v>
      </c>
      <c r="W57" s="170">
        <f>W56</f>
        <v>0</v>
      </c>
      <c r="X57" s="170">
        <f>X56</f>
        <v>396.59999999999997</v>
      </c>
    </row>
    <row r="58" spans="1:24" x14ac:dyDescent="0.2">
      <c r="A58" s="196" t="str">
        <f>' додаток 4'!A58</f>
        <v>2.</v>
      </c>
      <c r="B58" s="372" t="str">
        <f>' додаток 4'!B58</f>
        <v>ВОДОВІДВЕДЕННЯ</v>
      </c>
      <c r="C58" s="373"/>
      <c r="D58" s="373"/>
      <c r="E58" s="373"/>
      <c r="F58" s="373"/>
      <c r="G58" s="373"/>
      <c r="H58" s="373"/>
      <c r="I58" s="373"/>
      <c r="J58" s="373"/>
      <c r="K58" s="373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W58" s="373"/>
      <c r="X58" s="374"/>
    </row>
    <row r="59" spans="1:24" x14ac:dyDescent="0.2">
      <c r="A59" s="196" t="str">
        <f>' додаток 4'!A59</f>
        <v>2.1.</v>
      </c>
      <c r="B59" s="360" t="str">
        <f>' додаток 4'!B59</f>
        <v xml:space="preserve"> Будівництво, реконструкція та модернізація об’єктів водовідведення (звільняється від оподаткування згідно зі статтею 154.9  Податкового кодексу), у т.ч.:</v>
      </c>
      <c r="C59" s="361"/>
      <c r="D59" s="361"/>
      <c r="E59" s="361"/>
      <c r="F59" s="361"/>
      <c r="G59" s="361"/>
      <c r="H59" s="361"/>
      <c r="I59" s="361"/>
      <c r="J59" s="361"/>
      <c r="K59" s="361"/>
      <c r="L59" s="361"/>
      <c r="M59" s="361"/>
      <c r="N59" s="361"/>
      <c r="O59" s="361"/>
      <c r="P59" s="361"/>
      <c r="Q59" s="361"/>
      <c r="R59" s="361"/>
      <c r="S59" s="361"/>
      <c r="T59" s="361"/>
      <c r="U59" s="361"/>
      <c r="V59" s="361"/>
      <c r="W59" s="361"/>
      <c r="X59" s="362"/>
    </row>
    <row r="60" spans="1:24" x14ac:dyDescent="0.2">
      <c r="A60" s="196" t="str">
        <f>' додаток 4'!A60</f>
        <v>2.1.1</v>
      </c>
      <c r="B60" s="360" t="str">
        <f>' додаток 4'!B60</f>
        <v>Заходи зі зниження питомих витрат, а також втрат енергоресурсів</v>
      </c>
      <c r="C60" s="361"/>
      <c r="D60" s="361"/>
      <c r="E60" s="361"/>
      <c r="F60" s="361"/>
      <c r="G60" s="361"/>
      <c r="H60" s="361"/>
      <c r="I60" s="361"/>
      <c r="J60" s="361"/>
      <c r="K60" s="361"/>
      <c r="L60" s="361"/>
      <c r="M60" s="361"/>
      <c r="N60" s="361"/>
      <c r="O60" s="361"/>
      <c r="P60" s="361"/>
      <c r="Q60" s="361"/>
      <c r="R60" s="361"/>
      <c r="S60" s="361"/>
      <c r="T60" s="361"/>
      <c r="U60" s="361"/>
      <c r="V60" s="361"/>
      <c r="W60" s="361"/>
      <c r="X60" s="362"/>
    </row>
    <row r="61" spans="1:24" ht="12.75" customHeight="1" x14ac:dyDescent="0.2">
      <c r="A61" s="262" t="str">
        <f>' додаток 4'!A61</f>
        <v>Усього за підпунктом 2.1.1</v>
      </c>
      <c r="B61" s="365"/>
      <c r="C61" s="221"/>
      <c r="D61" s="170"/>
      <c r="E61" s="170" t="s">
        <v>36</v>
      </c>
      <c r="F61" s="170" t="s">
        <v>36</v>
      </c>
      <c r="G61" s="170" t="s">
        <v>36</v>
      </c>
      <c r="H61" s="170" t="s">
        <v>36</v>
      </c>
      <c r="I61" s="170" t="s">
        <v>36</v>
      </c>
      <c r="J61" s="170" t="s">
        <v>36</v>
      </c>
      <c r="K61" s="170" t="s">
        <v>36</v>
      </c>
      <c r="L61" s="170" t="s">
        <v>36</v>
      </c>
      <c r="M61" s="170" t="s">
        <v>36</v>
      </c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</row>
    <row r="62" spans="1:24" ht="17.25" customHeight="1" x14ac:dyDescent="0.2">
      <c r="A62" s="196" t="str">
        <f>' додаток 4'!A62</f>
        <v>2.1.2</v>
      </c>
      <c r="B62" s="360" t="str">
        <f>' додаток 4'!B62</f>
        <v>Заходи щодо забезпечення технологічного та/або комерційного обліку ресурсів</v>
      </c>
      <c r="C62" s="361"/>
      <c r="D62" s="361"/>
      <c r="E62" s="361"/>
      <c r="F62" s="361"/>
      <c r="G62" s="361"/>
      <c r="H62" s="361"/>
      <c r="I62" s="361"/>
      <c r="J62" s="361"/>
      <c r="K62" s="361"/>
      <c r="L62" s="361"/>
      <c r="M62" s="361"/>
      <c r="N62" s="361"/>
      <c r="O62" s="361"/>
      <c r="P62" s="361"/>
      <c r="Q62" s="361"/>
      <c r="R62" s="361"/>
      <c r="S62" s="361"/>
      <c r="T62" s="361"/>
      <c r="U62" s="361"/>
      <c r="V62" s="361"/>
      <c r="W62" s="361"/>
      <c r="X62" s="362"/>
    </row>
    <row r="63" spans="1:24" x14ac:dyDescent="0.2">
      <c r="A63" s="262" t="str">
        <f>' додаток 4'!A63</f>
        <v>Усього за підпунктом 2.1.2</v>
      </c>
      <c r="B63" s="365"/>
      <c r="C63" s="200"/>
      <c r="D63" s="200">
        <f>' додаток 4'!D63</f>
        <v>0</v>
      </c>
      <c r="E63" s="200" t="s">
        <v>36</v>
      </c>
      <c r="F63" s="200" t="s">
        <v>36</v>
      </c>
      <c r="G63" s="200" t="s">
        <v>36</v>
      </c>
      <c r="H63" s="200" t="s">
        <v>36</v>
      </c>
      <c r="I63" s="200" t="s">
        <v>36</v>
      </c>
      <c r="J63" s="200" t="s">
        <v>36</v>
      </c>
      <c r="K63" s="200" t="s">
        <v>36</v>
      </c>
      <c r="L63" s="200" t="s">
        <v>36</v>
      </c>
      <c r="M63" s="200" t="s">
        <v>36</v>
      </c>
      <c r="N63" s="200">
        <f>D63</f>
        <v>0</v>
      </c>
      <c r="O63" s="200"/>
      <c r="P63" s="200"/>
      <c r="Q63" s="200"/>
      <c r="R63" s="200"/>
      <c r="S63" s="200"/>
      <c r="T63" s="200"/>
      <c r="U63" s="200"/>
      <c r="V63" s="200"/>
      <c r="W63" s="200"/>
      <c r="X63" s="200"/>
    </row>
    <row r="64" spans="1:24" ht="12.75" customHeight="1" x14ac:dyDescent="0.2">
      <c r="A64" s="196" t="str">
        <f>' додаток 4'!A64</f>
        <v>2.1.3</v>
      </c>
      <c r="B64" s="360" t="str">
        <f>' додаток 4'!B64</f>
        <v>Заходи щодо провадження та розвитку інформаційних технологій</v>
      </c>
      <c r="C64" s="361"/>
      <c r="D64" s="361"/>
      <c r="E64" s="361"/>
      <c r="F64" s="361"/>
      <c r="G64" s="361"/>
      <c r="H64" s="361"/>
      <c r="I64" s="361"/>
      <c r="J64" s="361"/>
      <c r="K64" s="361"/>
      <c r="L64" s="361"/>
      <c r="M64" s="361"/>
      <c r="N64" s="361"/>
      <c r="O64" s="361"/>
      <c r="P64" s="361"/>
      <c r="Q64" s="361"/>
      <c r="R64" s="361"/>
      <c r="S64" s="361"/>
      <c r="T64" s="361"/>
      <c r="U64" s="361"/>
      <c r="V64" s="361"/>
      <c r="W64" s="361"/>
      <c r="X64" s="362"/>
    </row>
    <row r="65" spans="1:24" ht="15.75" customHeight="1" x14ac:dyDescent="0.2">
      <c r="A65" s="262" t="str">
        <f>' додаток 4'!A65</f>
        <v>Усього за підпунктом 2.1.3</v>
      </c>
      <c r="B65" s="365"/>
      <c r="C65" s="200"/>
      <c r="D65" s="170"/>
      <c r="E65" s="170" t="s">
        <v>36</v>
      </c>
      <c r="F65" s="170" t="s">
        <v>36</v>
      </c>
      <c r="G65" s="170" t="s">
        <v>36</v>
      </c>
      <c r="H65" s="170" t="s">
        <v>36</v>
      </c>
      <c r="I65" s="170" t="s">
        <v>36</v>
      </c>
      <c r="J65" s="170" t="s">
        <v>36</v>
      </c>
      <c r="K65" s="170" t="s">
        <v>36</v>
      </c>
      <c r="L65" s="170" t="s">
        <v>36</v>
      </c>
      <c r="M65" s="170" t="s">
        <v>36</v>
      </c>
      <c r="N65" s="170"/>
      <c r="O65" s="170"/>
      <c r="P65" s="170"/>
      <c r="Q65" s="170"/>
      <c r="R65" s="170"/>
      <c r="S65" s="170"/>
      <c r="T65" s="170"/>
      <c r="U65" s="200"/>
      <c r="V65" s="170"/>
      <c r="W65" s="170"/>
      <c r="X65" s="170"/>
    </row>
    <row r="66" spans="1:24" x14ac:dyDescent="0.2">
      <c r="A66" s="196" t="str">
        <f>' додаток 4'!A66</f>
        <v>2.1.4</v>
      </c>
      <c r="B66" s="360" t="str">
        <f>' додаток 4'!B66</f>
        <v>Заходи щодо модернізації та закупівлі транспортних засобів спеціального та спеціалізованого призначення</v>
      </c>
      <c r="C66" s="361"/>
      <c r="D66" s="361"/>
      <c r="E66" s="361"/>
      <c r="F66" s="361"/>
      <c r="G66" s="361"/>
      <c r="H66" s="361"/>
      <c r="I66" s="361"/>
      <c r="J66" s="361"/>
      <c r="K66" s="361"/>
      <c r="L66" s="361"/>
      <c r="M66" s="361"/>
      <c r="N66" s="361"/>
      <c r="O66" s="361"/>
      <c r="P66" s="361"/>
      <c r="Q66" s="361"/>
      <c r="R66" s="361"/>
      <c r="S66" s="361"/>
      <c r="T66" s="361"/>
      <c r="U66" s="361"/>
      <c r="V66" s="361"/>
      <c r="W66" s="361"/>
      <c r="X66" s="362"/>
    </row>
    <row r="67" spans="1:24" x14ac:dyDescent="0.2">
      <c r="A67" s="262" t="str">
        <f>' додаток 4'!A67</f>
        <v>Усього за підпунктом 2.1.4</v>
      </c>
      <c r="B67" s="378"/>
      <c r="C67" s="170"/>
      <c r="D67" s="170"/>
      <c r="E67" s="170" t="s">
        <v>36</v>
      </c>
      <c r="F67" s="170" t="s">
        <v>36</v>
      </c>
      <c r="G67" s="170" t="s">
        <v>36</v>
      </c>
      <c r="H67" s="170" t="s">
        <v>36</v>
      </c>
      <c r="I67" s="170" t="s">
        <v>36</v>
      </c>
      <c r="J67" s="170" t="s">
        <v>36</v>
      </c>
      <c r="K67" s="170" t="s">
        <v>36</v>
      </c>
      <c r="L67" s="170" t="s">
        <v>36</v>
      </c>
      <c r="M67" s="170" t="s">
        <v>36</v>
      </c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</row>
    <row r="68" spans="1:24" x14ac:dyDescent="0.2">
      <c r="A68" s="262" t="str">
        <f>' додаток 4'!A72</f>
        <v>Усього за пунктом 2.1</v>
      </c>
      <c r="B68" s="365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1:24" hidden="1" x14ac:dyDescent="0.2">
      <c r="A69" s="196" t="e">
        <f>' додаток 4'!#REF!</f>
        <v>#REF!</v>
      </c>
      <c r="B69" s="196" t="e">
        <f>' додаток 4'!#REF!</f>
        <v>#REF!</v>
      </c>
      <c r="C69" s="200"/>
      <c r="D69" s="200" t="e">
        <f>' додаток 4'!#REF!</f>
        <v>#REF!</v>
      </c>
      <c r="E69" s="200" t="e">
        <f>' додаток 4'!#REF!</f>
        <v>#REF!</v>
      </c>
      <c r="F69" s="200" t="e">
        <f>' додаток 4'!#REF!</f>
        <v>#REF!</v>
      </c>
      <c r="G69" s="200" t="e">
        <f>' додаток 4'!#REF!</f>
        <v>#REF!</v>
      </c>
      <c r="H69" s="200" t="e">
        <f>' додаток 4'!#REF!</f>
        <v>#REF!</v>
      </c>
      <c r="I69" s="200" t="e">
        <f>' додаток 4'!#REF!</f>
        <v>#REF!</v>
      </c>
      <c r="J69" s="200" t="e">
        <f>' додаток 4'!#REF!</f>
        <v>#REF!</v>
      </c>
      <c r="K69" s="200" t="e">
        <f>' додаток 4'!#REF!</f>
        <v>#REF!</v>
      </c>
      <c r="L69" s="200" t="e">
        <f>' додаток 4'!#REF!</f>
        <v>#REF!</v>
      </c>
      <c r="M69" s="200" t="e">
        <f>E69+F69+K69+L69</f>
        <v>#REF!</v>
      </c>
      <c r="N69" s="200" t="e">
        <f>D69</f>
        <v>#REF!</v>
      </c>
      <c r="O69" s="200"/>
      <c r="P69" s="200"/>
      <c r="Q69" s="200"/>
      <c r="R69" s="200"/>
      <c r="S69" s="200"/>
      <c r="T69" s="200" t="e">
        <f>' додаток 4'!#REF!</f>
        <v>#REF!</v>
      </c>
      <c r="U69" s="200"/>
      <c r="V69" s="200" t="e">
        <f>' додаток 4'!#REF!</f>
        <v>#REF!</v>
      </c>
      <c r="W69" s="200" t="e">
        <f>' додаток 4'!#REF!</f>
        <v>#REF!</v>
      </c>
      <c r="X69" s="200" t="e">
        <f>' додаток 4'!#REF!</f>
        <v>#REF!</v>
      </c>
    </row>
    <row r="70" spans="1:24" x14ac:dyDescent="0.2">
      <c r="A70" s="196" t="str">
        <f>' додаток 4'!A73</f>
        <v>2.2.</v>
      </c>
      <c r="B70" s="360" t="str">
        <f>' додаток 4'!B73</f>
        <v xml:space="preserve"> Інші заходи (не  звільняється від оподаткування згідно зі статтею 154.9  Податкового кодексу), у т.ч. :</v>
      </c>
      <c r="C70" s="361"/>
      <c r="D70" s="361"/>
      <c r="E70" s="361"/>
      <c r="F70" s="361"/>
      <c r="G70" s="361"/>
      <c r="H70" s="361"/>
      <c r="I70" s="361"/>
      <c r="J70" s="361"/>
      <c r="K70" s="361"/>
      <c r="L70" s="361"/>
      <c r="M70" s="361"/>
      <c r="N70" s="361"/>
      <c r="O70" s="361"/>
      <c r="P70" s="361"/>
      <c r="Q70" s="361"/>
      <c r="R70" s="361"/>
      <c r="S70" s="361"/>
      <c r="T70" s="361"/>
      <c r="U70" s="361"/>
      <c r="V70" s="361"/>
      <c r="W70" s="361"/>
      <c r="X70" s="362"/>
    </row>
    <row r="71" spans="1:24" x14ac:dyDescent="0.2">
      <c r="A71" s="196" t="str">
        <f>' додаток 4'!A74</f>
        <v>2.2.1.</v>
      </c>
      <c r="B71" s="360" t="str">
        <f>' додаток 4'!B74</f>
        <v>Заходи зі зниження питомих витрат, а також втрат енергоресурсів</v>
      </c>
      <c r="C71" s="361"/>
      <c r="D71" s="361"/>
      <c r="E71" s="361"/>
      <c r="F71" s="361"/>
      <c r="G71" s="361"/>
      <c r="H71" s="361"/>
      <c r="I71" s="361"/>
      <c r="J71" s="361"/>
      <c r="K71" s="361"/>
      <c r="L71" s="361"/>
      <c r="M71" s="361"/>
      <c r="N71" s="361"/>
      <c r="O71" s="361"/>
      <c r="P71" s="361"/>
      <c r="Q71" s="361"/>
      <c r="R71" s="361"/>
      <c r="S71" s="361"/>
      <c r="T71" s="361"/>
      <c r="U71" s="361"/>
      <c r="V71" s="361"/>
      <c r="W71" s="361"/>
      <c r="X71" s="362"/>
    </row>
    <row r="72" spans="1:24" ht="51" customHeight="1" x14ac:dyDescent="0.2">
      <c r="A72" s="196" t="s">
        <v>192</v>
      </c>
      <c r="B72" s="212" t="s">
        <v>203</v>
      </c>
      <c r="C72" s="197">
        <v>2</v>
      </c>
      <c r="D72" s="173">
        <f>E72</f>
        <v>274.209</v>
      </c>
      <c r="E72" s="173">
        <v>274.209</v>
      </c>
      <c r="F72" s="200" t="s">
        <v>36</v>
      </c>
      <c r="G72" s="200" t="s">
        <v>36</v>
      </c>
      <c r="H72" s="200" t="s">
        <v>36</v>
      </c>
      <c r="I72" s="200" t="s">
        <v>36</v>
      </c>
      <c r="J72" s="200" t="s">
        <v>36</v>
      </c>
      <c r="K72" s="200" t="s">
        <v>36</v>
      </c>
      <c r="L72" s="200" t="s">
        <v>36</v>
      </c>
      <c r="M72" s="200" t="s">
        <v>36</v>
      </c>
      <c r="N72" s="174">
        <v>0</v>
      </c>
      <c r="O72" s="203">
        <f>P72+Q72+R72+S72</f>
        <v>274.20999999999998</v>
      </c>
      <c r="P72" s="203">
        <v>274.20999999999998</v>
      </c>
      <c r="Q72" s="203">
        <v>0</v>
      </c>
      <c r="R72" s="203">
        <v>0</v>
      </c>
      <c r="S72" s="203">
        <v>0</v>
      </c>
      <c r="T72" s="214">
        <f>D72/X72*12</f>
        <v>26.429783132530119</v>
      </c>
      <c r="U72" s="222"/>
      <c r="V72" s="203">
        <v>69.2</v>
      </c>
      <c r="W72" s="203" t="s">
        <v>36</v>
      </c>
      <c r="X72" s="203">
        <v>124.5</v>
      </c>
    </row>
    <row r="73" spans="1:24" ht="73.5" customHeight="1" x14ac:dyDescent="0.2">
      <c r="A73" s="196" t="s">
        <v>193</v>
      </c>
      <c r="B73" s="212" t="s">
        <v>204</v>
      </c>
      <c r="C73" s="197">
        <v>1</v>
      </c>
      <c r="D73" s="173">
        <f>E73</f>
        <v>420.43200000000002</v>
      </c>
      <c r="E73" s="173">
        <v>420.43200000000002</v>
      </c>
      <c r="F73" s="200" t="s">
        <v>36</v>
      </c>
      <c r="G73" s="200" t="s">
        <v>36</v>
      </c>
      <c r="H73" s="200" t="s">
        <v>36</v>
      </c>
      <c r="I73" s="200" t="s">
        <v>36</v>
      </c>
      <c r="J73" s="200" t="s">
        <v>36</v>
      </c>
      <c r="K73" s="200" t="s">
        <v>36</v>
      </c>
      <c r="L73" s="200" t="s">
        <v>36</v>
      </c>
      <c r="M73" s="200" t="s">
        <v>36</v>
      </c>
      <c r="N73" s="174">
        <v>0</v>
      </c>
      <c r="O73" s="203">
        <f>P73+Q73+R73+S73</f>
        <v>420.43</v>
      </c>
      <c r="P73" s="203">
        <v>0</v>
      </c>
      <c r="Q73" s="203">
        <v>0</v>
      </c>
      <c r="R73" s="203">
        <v>0</v>
      </c>
      <c r="S73" s="203">
        <v>420.43</v>
      </c>
      <c r="T73" s="214">
        <f>D73/X73*12</f>
        <v>12.788481914273403</v>
      </c>
      <c r="U73" s="222"/>
      <c r="V73" s="203">
        <v>218.2</v>
      </c>
      <c r="W73" s="203" t="s">
        <v>36</v>
      </c>
      <c r="X73" s="203">
        <v>394.51</v>
      </c>
    </row>
    <row r="74" spans="1:24" ht="10.5" customHeight="1" x14ac:dyDescent="0.2">
      <c r="A74" s="262" t="s">
        <v>179</v>
      </c>
      <c r="B74" s="365"/>
      <c r="C74" s="202">
        <f>SUM(C72:C73)</f>
        <v>3</v>
      </c>
      <c r="D74" s="193">
        <f>D72+D73</f>
        <v>694.64100000000008</v>
      </c>
      <c r="E74" s="193">
        <f>E72+E73</f>
        <v>694.64100000000008</v>
      </c>
      <c r="F74" s="202" t="s">
        <v>36</v>
      </c>
      <c r="G74" s="202" t="s">
        <v>36</v>
      </c>
      <c r="H74" s="202" t="s">
        <v>36</v>
      </c>
      <c r="I74" s="202" t="s">
        <v>36</v>
      </c>
      <c r="J74" s="202" t="s">
        <v>36</v>
      </c>
      <c r="K74" s="202" t="s">
        <v>36</v>
      </c>
      <c r="L74" s="202" t="s">
        <v>36</v>
      </c>
      <c r="M74" s="202" t="s">
        <v>36</v>
      </c>
      <c r="N74" s="193">
        <f t="shared" ref="N74:S74" si="4">N72+N73</f>
        <v>0</v>
      </c>
      <c r="O74" s="193">
        <f t="shared" si="4"/>
        <v>694.64</v>
      </c>
      <c r="P74" s="193">
        <f t="shared" si="4"/>
        <v>274.20999999999998</v>
      </c>
      <c r="Q74" s="193">
        <f t="shared" si="4"/>
        <v>0</v>
      </c>
      <c r="R74" s="193">
        <f t="shared" si="4"/>
        <v>0</v>
      </c>
      <c r="S74" s="193">
        <f t="shared" si="4"/>
        <v>420.43</v>
      </c>
      <c r="T74" s="193" t="s">
        <v>36</v>
      </c>
      <c r="U74" s="202" t="s">
        <v>36</v>
      </c>
      <c r="V74" s="193">
        <f>V72+V73</f>
        <v>287.39999999999998</v>
      </c>
      <c r="W74" s="202" t="s">
        <v>36</v>
      </c>
      <c r="X74" s="193">
        <f>X72+X73</f>
        <v>519.01</v>
      </c>
    </row>
    <row r="75" spans="1:24" x14ac:dyDescent="0.2">
      <c r="A75" s="196" t="str">
        <f>' додаток 4'!A78</f>
        <v>2.2.2</v>
      </c>
      <c r="B75" s="389" t="str">
        <f>' додаток 4'!B78</f>
        <v>Заходи щодо забезпечення технологічного та/або комерційного обліку ресурсів</v>
      </c>
      <c r="C75" s="389"/>
      <c r="D75" s="389"/>
      <c r="E75" s="389"/>
      <c r="F75" s="389"/>
      <c r="G75" s="389"/>
      <c r="H75" s="389"/>
      <c r="I75" s="389"/>
      <c r="J75" s="389"/>
      <c r="K75" s="389"/>
      <c r="L75" s="389"/>
      <c r="M75" s="389"/>
      <c r="N75" s="389"/>
      <c r="O75" s="389"/>
      <c r="P75" s="389"/>
      <c r="Q75" s="389"/>
      <c r="R75" s="389"/>
      <c r="S75" s="389"/>
      <c r="T75" s="389"/>
      <c r="U75" s="389"/>
      <c r="V75" s="389"/>
      <c r="W75" s="389"/>
      <c r="X75" s="389"/>
    </row>
    <row r="76" spans="1:24" x14ac:dyDescent="0.2">
      <c r="A76" s="262" t="str">
        <f>' додаток 4'!A79</f>
        <v>Усього за підпунктом 2.2.2</v>
      </c>
      <c r="B76" s="365"/>
      <c r="C76" s="170"/>
      <c r="D76" s="170"/>
      <c r="E76" s="200" t="s">
        <v>36</v>
      </c>
      <c r="F76" s="196" t="s">
        <v>36</v>
      </c>
      <c r="G76" s="196" t="s">
        <v>36</v>
      </c>
      <c r="H76" s="196" t="s">
        <v>36</v>
      </c>
      <c r="I76" s="196" t="s">
        <v>36</v>
      </c>
      <c r="J76" s="196" t="s">
        <v>36</v>
      </c>
      <c r="K76" s="196" t="s">
        <v>36</v>
      </c>
      <c r="L76" s="196" t="s">
        <v>36</v>
      </c>
      <c r="M76" s="196" t="s">
        <v>36</v>
      </c>
      <c r="N76" s="210"/>
      <c r="O76" s="170"/>
      <c r="P76" s="210"/>
      <c r="Q76" s="210"/>
      <c r="R76" s="170"/>
      <c r="S76" s="170"/>
      <c r="T76" s="170" t="s">
        <v>36</v>
      </c>
      <c r="U76" s="170" t="s">
        <v>36</v>
      </c>
      <c r="V76" s="170"/>
      <c r="W76" s="170"/>
      <c r="X76" s="170"/>
    </row>
    <row r="77" spans="1:24" x14ac:dyDescent="0.2">
      <c r="A77" s="196" t="str">
        <f>' додаток 4'!A80</f>
        <v>2.2.3</v>
      </c>
      <c r="B77" s="360" t="str">
        <f>' додаток 4'!B80</f>
        <v>Заходи щодо провадження та розвитку інформаційних технологій</v>
      </c>
      <c r="C77" s="361"/>
      <c r="D77" s="361"/>
      <c r="E77" s="361"/>
      <c r="F77" s="361"/>
      <c r="G77" s="361"/>
      <c r="H77" s="361"/>
      <c r="I77" s="361"/>
      <c r="J77" s="361"/>
      <c r="K77" s="361"/>
      <c r="L77" s="361"/>
      <c r="M77" s="361"/>
      <c r="N77" s="361"/>
      <c r="O77" s="361"/>
      <c r="P77" s="361"/>
      <c r="Q77" s="361"/>
      <c r="R77" s="361"/>
      <c r="S77" s="361"/>
      <c r="T77" s="361"/>
      <c r="U77" s="361"/>
      <c r="V77" s="361"/>
      <c r="W77" s="361"/>
      <c r="X77" s="362"/>
    </row>
    <row r="78" spans="1:24" x14ac:dyDescent="0.2">
      <c r="A78" s="262" t="str">
        <f>' додаток 4'!A81</f>
        <v>Усього за підпунктом 2.2.3</v>
      </c>
      <c r="B78" s="365"/>
      <c r="C78" s="170"/>
      <c r="D78" s="170"/>
      <c r="E78" s="170" t="s">
        <v>36</v>
      </c>
      <c r="F78" s="170" t="s">
        <v>36</v>
      </c>
      <c r="G78" s="170" t="s">
        <v>36</v>
      </c>
      <c r="H78" s="170" t="s">
        <v>36</v>
      </c>
      <c r="I78" s="170" t="s">
        <v>36</v>
      </c>
      <c r="J78" s="170" t="s">
        <v>36</v>
      </c>
      <c r="K78" s="170" t="s">
        <v>36</v>
      </c>
      <c r="L78" s="170" t="s">
        <v>36</v>
      </c>
      <c r="M78" s="170" t="s">
        <v>36</v>
      </c>
      <c r="N78" s="170"/>
      <c r="O78" s="170"/>
      <c r="P78" s="170"/>
      <c r="Q78" s="170"/>
      <c r="R78" s="170"/>
      <c r="S78" s="170"/>
      <c r="T78" s="170" t="s">
        <v>36</v>
      </c>
      <c r="U78" s="170" t="s">
        <v>36</v>
      </c>
      <c r="V78" s="170"/>
      <c r="W78" s="170"/>
      <c r="X78" s="170"/>
    </row>
    <row r="79" spans="1:24" x14ac:dyDescent="0.2">
      <c r="A79" s="196" t="str">
        <f>' додаток 4'!A82</f>
        <v>2.2.4</v>
      </c>
      <c r="B79" s="360" t="str">
        <f>' додаток 4'!B82</f>
        <v>Заходи щодо модернізації та закупівлі транспортних засобів спеціального та спеціалізованого призначення</v>
      </c>
      <c r="C79" s="361"/>
      <c r="D79" s="361"/>
      <c r="E79" s="361"/>
      <c r="F79" s="361"/>
      <c r="G79" s="361"/>
      <c r="H79" s="361"/>
      <c r="I79" s="361"/>
      <c r="J79" s="361"/>
      <c r="K79" s="361"/>
      <c r="L79" s="361"/>
      <c r="M79" s="361"/>
      <c r="N79" s="361"/>
      <c r="O79" s="361"/>
      <c r="P79" s="361"/>
      <c r="Q79" s="361"/>
      <c r="R79" s="361"/>
      <c r="S79" s="361"/>
      <c r="T79" s="361"/>
      <c r="U79" s="361"/>
      <c r="V79" s="361"/>
      <c r="W79" s="361"/>
      <c r="X79" s="362"/>
    </row>
    <row r="80" spans="1:24" x14ac:dyDescent="0.2">
      <c r="A80" s="262" t="str">
        <f>' додаток 4'!A83</f>
        <v xml:space="preserve"> Усього за підпунктом 2.2.4</v>
      </c>
      <c r="B80" s="365"/>
      <c r="C80" s="200"/>
      <c r="D80" s="170">
        <f>' додаток 4'!D83</f>
        <v>0</v>
      </c>
      <c r="E80" s="200" t="s">
        <v>36</v>
      </c>
      <c r="F80" s="200" t="s">
        <v>36</v>
      </c>
      <c r="G80" s="200" t="s">
        <v>36</v>
      </c>
      <c r="H80" s="200" t="s">
        <v>36</v>
      </c>
      <c r="I80" s="200" t="s">
        <v>36</v>
      </c>
      <c r="J80" s="200" t="s">
        <v>36</v>
      </c>
      <c r="K80" s="200" t="s">
        <v>36</v>
      </c>
      <c r="L80" s="200" t="s">
        <v>36</v>
      </c>
      <c r="M80" s="200" t="s">
        <v>36</v>
      </c>
      <c r="N80" s="200"/>
      <c r="O80" s="200"/>
      <c r="P80" s="200"/>
      <c r="Q80" s="200"/>
      <c r="R80" s="200"/>
      <c r="S80" s="200"/>
      <c r="T80" s="200" t="s">
        <v>36</v>
      </c>
      <c r="U80" s="200" t="s">
        <v>36</v>
      </c>
      <c r="V80" s="200"/>
      <c r="W80" s="200"/>
      <c r="X80" s="200"/>
    </row>
    <row r="81" spans="1:24" x14ac:dyDescent="0.2">
      <c r="A81" s="223" t="s">
        <v>51</v>
      </c>
      <c r="B81" s="386" t="s">
        <v>153</v>
      </c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87"/>
      <c r="R81" s="387"/>
      <c r="S81" s="387"/>
      <c r="T81" s="387"/>
      <c r="U81" s="387"/>
      <c r="V81" s="387"/>
      <c r="W81" s="387"/>
      <c r="X81" s="388"/>
    </row>
    <row r="82" spans="1:24" ht="89.25" x14ac:dyDescent="0.2">
      <c r="A82" s="224" t="s">
        <v>194</v>
      </c>
      <c r="B82" s="225" t="s">
        <v>205</v>
      </c>
      <c r="C82" s="204">
        <v>1</v>
      </c>
      <c r="D82" s="173">
        <f>E82</f>
        <v>80.748000000000005</v>
      </c>
      <c r="E82" s="174">
        <v>80.748000000000005</v>
      </c>
      <c r="F82" s="204" t="s">
        <v>36</v>
      </c>
      <c r="G82" s="204" t="s">
        <v>36</v>
      </c>
      <c r="H82" s="204" t="s">
        <v>36</v>
      </c>
      <c r="I82" s="204" t="s">
        <v>36</v>
      </c>
      <c r="J82" s="204" t="s">
        <v>36</v>
      </c>
      <c r="K82" s="204" t="s">
        <v>36</v>
      </c>
      <c r="L82" s="204" t="s">
        <v>36</v>
      </c>
      <c r="M82" s="204" t="s">
        <v>36</v>
      </c>
      <c r="N82" s="174">
        <v>0</v>
      </c>
      <c r="O82" s="203">
        <f>P82+Q82+R82+S82</f>
        <v>80.75</v>
      </c>
      <c r="P82" s="174">
        <v>0</v>
      </c>
      <c r="Q82" s="174">
        <v>80.75</v>
      </c>
      <c r="R82" s="174">
        <v>0</v>
      </c>
      <c r="S82" s="174">
        <v>0</v>
      </c>
      <c r="T82" s="214">
        <f>D82/X82*12</f>
        <v>75.701250000000002</v>
      </c>
      <c r="U82" s="204"/>
      <c r="V82" s="204"/>
      <c r="W82" s="204"/>
      <c r="X82" s="204">
        <v>12.8</v>
      </c>
    </row>
    <row r="83" spans="1:24" ht="16.5" customHeight="1" x14ac:dyDescent="0.2">
      <c r="A83" s="224" t="s">
        <v>210</v>
      </c>
      <c r="B83" s="226" t="s">
        <v>216</v>
      </c>
      <c r="C83" s="204">
        <v>2</v>
      </c>
      <c r="D83" s="173">
        <v>334</v>
      </c>
      <c r="E83" s="174">
        <v>334</v>
      </c>
      <c r="F83" s="204" t="s">
        <v>36</v>
      </c>
      <c r="G83" s="204" t="s">
        <v>36</v>
      </c>
      <c r="H83" s="204" t="s">
        <v>36</v>
      </c>
      <c r="I83" s="204" t="s">
        <v>36</v>
      </c>
      <c r="J83" s="204" t="s">
        <v>36</v>
      </c>
      <c r="K83" s="204" t="s">
        <v>36</v>
      </c>
      <c r="L83" s="204" t="s">
        <v>36</v>
      </c>
      <c r="M83" s="204" t="s">
        <v>36</v>
      </c>
      <c r="N83" s="174">
        <v>334</v>
      </c>
      <c r="O83" s="203">
        <v>0</v>
      </c>
      <c r="P83" s="174">
        <v>0</v>
      </c>
      <c r="Q83" s="174">
        <v>0</v>
      </c>
      <c r="R83" s="174">
        <v>0</v>
      </c>
      <c r="S83" s="174">
        <v>334</v>
      </c>
      <c r="T83" s="214" t="s">
        <v>36</v>
      </c>
      <c r="U83" s="204"/>
      <c r="V83" s="204"/>
      <c r="W83" s="204"/>
      <c r="X83" s="204" t="s">
        <v>36</v>
      </c>
    </row>
    <row r="84" spans="1:24" ht="12" customHeight="1" x14ac:dyDescent="0.2">
      <c r="A84" s="262" t="str">
        <f>' додаток 4'!A87</f>
        <v xml:space="preserve"> Усього за підпунктом 2.2.5</v>
      </c>
      <c r="B84" s="365"/>
      <c r="C84" s="227">
        <f>SUM(C82:C83)</f>
        <v>3</v>
      </c>
      <c r="D84" s="205">
        <f>D82+D83</f>
        <v>414.74799999999999</v>
      </c>
      <c r="E84" s="205">
        <f>E82+E83</f>
        <v>414.74799999999999</v>
      </c>
      <c r="F84" s="228" t="s">
        <v>36</v>
      </c>
      <c r="G84" s="228" t="s">
        <v>36</v>
      </c>
      <c r="H84" s="228" t="s">
        <v>36</v>
      </c>
      <c r="I84" s="228" t="s">
        <v>36</v>
      </c>
      <c r="J84" s="228" t="s">
        <v>36</v>
      </c>
      <c r="K84" s="228" t="s">
        <v>36</v>
      </c>
      <c r="L84" s="228" t="s">
        <v>36</v>
      </c>
      <c r="M84" s="228" t="s">
        <v>36</v>
      </c>
      <c r="N84" s="205">
        <f>N82+N83</f>
        <v>334</v>
      </c>
      <c r="O84" s="205">
        <f>O82</f>
        <v>80.75</v>
      </c>
      <c r="P84" s="205">
        <f>P82</f>
        <v>0</v>
      </c>
      <c r="Q84" s="205">
        <f>Q82</f>
        <v>80.75</v>
      </c>
      <c r="R84" s="205">
        <f>R82</f>
        <v>0</v>
      </c>
      <c r="S84" s="205">
        <v>334</v>
      </c>
      <c r="T84" s="205" t="s">
        <v>36</v>
      </c>
      <c r="U84" s="205" t="s">
        <v>36</v>
      </c>
      <c r="V84" s="205">
        <f>V82</f>
        <v>0</v>
      </c>
      <c r="W84" s="205" t="s">
        <v>36</v>
      </c>
      <c r="X84" s="205">
        <f>X82</f>
        <v>12.8</v>
      </c>
    </row>
    <row r="85" spans="1:24" x14ac:dyDescent="0.2">
      <c r="A85" s="262" t="str">
        <f>' додаток 4'!A90</f>
        <v>Усього за пунктом 2.2</v>
      </c>
      <c r="B85" s="365"/>
      <c r="C85" s="199">
        <f>C84</f>
        <v>3</v>
      </c>
      <c r="D85" s="193">
        <f>D74+D84</f>
        <v>1109.3890000000001</v>
      </c>
      <c r="E85" s="193">
        <f>E74+E84</f>
        <v>1109.3890000000001</v>
      </c>
      <c r="F85" s="170" t="s">
        <v>36</v>
      </c>
      <c r="G85" s="170" t="s">
        <v>36</v>
      </c>
      <c r="H85" s="170" t="s">
        <v>36</v>
      </c>
      <c r="I85" s="170" t="s">
        <v>36</v>
      </c>
      <c r="J85" s="170" t="s">
        <v>36</v>
      </c>
      <c r="K85" s="170" t="s">
        <v>36</v>
      </c>
      <c r="L85" s="170" t="s">
        <v>36</v>
      </c>
      <c r="M85" s="170" t="s">
        <v>36</v>
      </c>
      <c r="N85" s="170">
        <f t="shared" ref="N85:S85" si="5">N74+N84</f>
        <v>334</v>
      </c>
      <c r="O85" s="170">
        <f t="shared" si="5"/>
        <v>775.39</v>
      </c>
      <c r="P85" s="170">
        <f t="shared" si="5"/>
        <v>274.20999999999998</v>
      </c>
      <c r="Q85" s="170">
        <f t="shared" si="5"/>
        <v>80.75</v>
      </c>
      <c r="R85" s="210">
        <v>0</v>
      </c>
      <c r="S85" s="170">
        <f t="shared" si="5"/>
        <v>754.43000000000006</v>
      </c>
      <c r="T85" s="229" t="s">
        <v>36</v>
      </c>
      <c r="U85" s="193" t="s">
        <v>36</v>
      </c>
      <c r="V85" s="170">
        <f>V74+V84</f>
        <v>287.39999999999998</v>
      </c>
      <c r="W85" s="193" t="s">
        <v>36</v>
      </c>
      <c r="X85" s="170">
        <f>X74+X84</f>
        <v>531.80999999999995</v>
      </c>
    </row>
    <row r="86" spans="1:24" x14ac:dyDescent="0.2">
      <c r="A86" s="262" t="str">
        <f>' додаток 4'!A91</f>
        <v>Усього за розділом 2</v>
      </c>
      <c r="B86" s="382"/>
      <c r="C86" s="199">
        <f>C74+C85</f>
        <v>6</v>
      </c>
      <c r="D86" s="206">
        <f>D85</f>
        <v>1109.3890000000001</v>
      </c>
      <c r="E86" s="206">
        <f>E85</f>
        <v>1109.3890000000001</v>
      </c>
      <c r="F86" s="208" t="s">
        <v>36</v>
      </c>
      <c r="G86" s="208" t="s">
        <v>36</v>
      </c>
      <c r="H86" s="208" t="s">
        <v>36</v>
      </c>
      <c r="I86" s="208" t="s">
        <v>36</v>
      </c>
      <c r="J86" s="208" t="s">
        <v>36</v>
      </c>
      <c r="K86" s="208" t="s">
        <v>36</v>
      </c>
      <c r="L86" s="208" t="s">
        <v>36</v>
      </c>
      <c r="M86" s="208" t="s">
        <v>36</v>
      </c>
      <c r="N86" s="208">
        <f t="shared" ref="N86:S86" si="6">N85</f>
        <v>334</v>
      </c>
      <c r="O86" s="208">
        <f t="shared" si="6"/>
        <v>775.39</v>
      </c>
      <c r="P86" s="208">
        <f t="shared" si="6"/>
        <v>274.20999999999998</v>
      </c>
      <c r="Q86" s="208">
        <f t="shared" si="6"/>
        <v>80.75</v>
      </c>
      <c r="R86" s="211">
        <v>0</v>
      </c>
      <c r="S86" s="208">
        <f t="shared" si="6"/>
        <v>754.43000000000006</v>
      </c>
      <c r="T86" s="193" t="s">
        <v>36</v>
      </c>
      <c r="U86" s="206" t="s">
        <v>36</v>
      </c>
      <c r="V86" s="208">
        <f>V85</f>
        <v>287.39999999999998</v>
      </c>
      <c r="W86" s="206" t="s">
        <v>36</v>
      </c>
      <c r="X86" s="208">
        <f>X85</f>
        <v>531.80999999999995</v>
      </c>
    </row>
    <row r="87" spans="1:24" ht="13.5" thickBot="1" x14ac:dyDescent="0.25">
      <c r="A87" s="379" t="str">
        <f>' додаток 4'!A92</f>
        <v>Усього за інвестпрограмою</v>
      </c>
      <c r="B87" s="380"/>
      <c r="C87" s="230">
        <f>C57+C86</f>
        <v>14</v>
      </c>
      <c r="D87" s="207">
        <f>D57+D86</f>
        <v>2657.5590000000002</v>
      </c>
      <c r="E87" s="207">
        <f>E57+E86</f>
        <v>2657.5590000000002</v>
      </c>
      <c r="F87" s="209" t="s">
        <v>36</v>
      </c>
      <c r="G87" s="209" t="s">
        <v>36</v>
      </c>
      <c r="H87" s="209" t="s">
        <v>36</v>
      </c>
      <c r="I87" s="209" t="s">
        <v>36</v>
      </c>
      <c r="J87" s="209" t="s">
        <v>36</v>
      </c>
      <c r="K87" s="209" t="s">
        <v>36</v>
      </c>
      <c r="L87" s="209" t="s">
        <v>36</v>
      </c>
      <c r="M87" s="209" t="s">
        <v>36</v>
      </c>
      <c r="N87" s="209">
        <f t="shared" ref="N87:S87" si="7">N57+N86</f>
        <v>544.45000000000005</v>
      </c>
      <c r="O87" s="209">
        <f t="shared" si="7"/>
        <v>2113.11</v>
      </c>
      <c r="P87" s="209">
        <f t="shared" si="7"/>
        <v>396.89</v>
      </c>
      <c r="Q87" s="209">
        <f t="shared" si="7"/>
        <v>298.46000000000004</v>
      </c>
      <c r="R87" s="209">
        <f t="shared" si="7"/>
        <v>258.41999999999996</v>
      </c>
      <c r="S87" s="209">
        <f t="shared" si="7"/>
        <v>1703.79</v>
      </c>
      <c r="T87" s="231" t="s">
        <v>36</v>
      </c>
      <c r="U87" s="207" t="s">
        <v>36</v>
      </c>
      <c r="V87" s="209">
        <f>V57+V86</f>
        <v>333</v>
      </c>
      <c r="W87" s="207" t="s">
        <v>36</v>
      </c>
      <c r="X87" s="209">
        <f>X57+X86</f>
        <v>928.40999999999985</v>
      </c>
    </row>
    <row r="88" spans="1:24" x14ac:dyDescent="0.2">
      <c r="A88" s="381" t="str">
        <f>' додаток 4'!A93</f>
        <v xml:space="preserve">Примітка: * -   n - кількість років інвестиційної програми     
</v>
      </c>
      <c r="B88" s="381"/>
      <c r="C88" s="381"/>
      <c r="D88" s="381"/>
      <c r="E88" s="381"/>
      <c r="F88" s="381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</row>
    <row r="89" spans="1:24" x14ac:dyDescent="0.2">
      <c r="A89" s="153"/>
      <c r="B89" s="384"/>
      <c r="C89" s="385"/>
      <c r="D89" s="385"/>
      <c r="E89" s="153"/>
      <c r="F89" s="153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</row>
    <row r="90" spans="1:24" x14ac:dyDescent="0.2">
      <c r="A90" s="153"/>
      <c r="B90" s="153"/>
      <c r="C90" s="153"/>
      <c r="D90" s="153"/>
      <c r="E90" s="153"/>
      <c r="F90" s="153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</row>
    <row r="91" spans="1:24" x14ac:dyDescent="0.2">
      <c r="A91" s="153"/>
      <c r="B91" s="153"/>
      <c r="C91" s="153"/>
      <c r="D91" s="153"/>
      <c r="E91" s="153"/>
      <c r="F91" s="153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</row>
    <row r="93" spans="1:24" ht="13.5" thickBot="1" x14ac:dyDescent="0.25">
      <c r="A93" s="101" t="s">
        <v>106</v>
      </c>
      <c r="B93" s="69"/>
      <c r="C93" s="138"/>
      <c r="D93" s="138"/>
      <c r="E93" s="138"/>
      <c r="G93" s="69"/>
      <c r="H93" s="69"/>
      <c r="I93" s="69"/>
      <c r="J93" s="69"/>
      <c r="K93" s="383"/>
      <c r="L93" s="383"/>
      <c r="M93" s="383"/>
      <c r="R93" s="359" t="s">
        <v>146</v>
      </c>
      <c r="S93" s="359"/>
      <c r="T93" s="359"/>
      <c r="U93" s="69"/>
    </row>
    <row r="94" spans="1:24" ht="15" customHeight="1" x14ac:dyDescent="0.2">
      <c r="A94" s="102"/>
      <c r="B94" s="8"/>
      <c r="G94" s="21"/>
      <c r="H94" s="21"/>
      <c r="I94" s="18"/>
      <c r="J94" s="21"/>
      <c r="K94" s="21"/>
      <c r="L94" s="18" t="s">
        <v>3</v>
      </c>
      <c r="R94" s="277" t="s">
        <v>74</v>
      </c>
      <c r="S94" s="277"/>
      <c r="T94" s="277"/>
      <c r="U94" s="277"/>
    </row>
    <row r="95" spans="1:24" x14ac:dyDescent="0.2">
      <c r="U95" s="414"/>
      <c r="V95" s="414"/>
      <c r="W95" s="414"/>
    </row>
  </sheetData>
  <mergeCells count="108">
    <mergeCell ref="A40:B40"/>
    <mergeCell ref="A48:B48"/>
    <mergeCell ref="A31:B31"/>
    <mergeCell ref="W12:W15"/>
    <mergeCell ref="D12:J12"/>
    <mergeCell ref="R13:R15"/>
    <mergeCell ref="S13:S15"/>
    <mergeCell ref="N12:O12"/>
    <mergeCell ref="B33:X33"/>
    <mergeCell ref="K12:K15"/>
    <mergeCell ref="B7:E7"/>
    <mergeCell ref="S8:U8"/>
    <mergeCell ref="D8:E8"/>
    <mergeCell ref="D13:D15"/>
    <mergeCell ref="U95:W95"/>
    <mergeCell ref="B23:X23"/>
    <mergeCell ref="B25:X25"/>
    <mergeCell ref="B29:X29"/>
    <mergeCell ref="A26:B26"/>
    <mergeCell ref="A84:B84"/>
    <mergeCell ref="B6:E6"/>
    <mergeCell ref="A12:A15"/>
    <mergeCell ref="L12:L15"/>
    <mergeCell ref="A74:B74"/>
    <mergeCell ref="B46:X46"/>
    <mergeCell ref="A10:U10"/>
    <mergeCell ref="O13:O15"/>
    <mergeCell ref="E13:J13"/>
    <mergeCell ref="A11:X11"/>
    <mergeCell ref="B12:B15"/>
    <mergeCell ref="T12:T15"/>
    <mergeCell ref="X12:X15"/>
    <mergeCell ref="V12:V15"/>
    <mergeCell ref="U12:U15"/>
    <mergeCell ref="Q13:Q15"/>
    <mergeCell ref="A9:U9"/>
    <mergeCell ref="E14:E15"/>
    <mergeCell ref="P12:S12"/>
    <mergeCell ref="P13:P15"/>
    <mergeCell ref="N13:N15"/>
    <mergeCell ref="M12:M15"/>
    <mergeCell ref="G14:G15"/>
    <mergeCell ref="I14:J14"/>
    <mergeCell ref="H14:H15"/>
    <mergeCell ref="C12:C15"/>
    <mergeCell ref="F14:F15"/>
    <mergeCell ref="B38:X38"/>
    <mergeCell ref="B70:X70"/>
    <mergeCell ref="B66:X66"/>
    <mergeCell ref="B49:X49"/>
    <mergeCell ref="B52:X52"/>
    <mergeCell ref="B54:X54"/>
    <mergeCell ref="A57:B57"/>
    <mergeCell ref="B59:X59"/>
    <mergeCell ref="A56:B56"/>
    <mergeCell ref="A68:B68"/>
    <mergeCell ref="B81:X81"/>
    <mergeCell ref="A76:B76"/>
    <mergeCell ref="A78:B78"/>
    <mergeCell ref="A80:B80"/>
    <mergeCell ref="B75:X75"/>
    <mergeCell ref="B77:X77"/>
    <mergeCell ref="B79:X79"/>
    <mergeCell ref="A85:B85"/>
    <mergeCell ref="A87:B87"/>
    <mergeCell ref="R93:T93"/>
    <mergeCell ref="R94:U94"/>
    <mergeCell ref="A88:F88"/>
    <mergeCell ref="A86:B86"/>
    <mergeCell ref="K93:M93"/>
    <mergeCell ref="B89:D89"/>
    <mergeCell ref="A67:B67"/>
    <mergeCell ref="A65:B65"/>
    <mergeCell ref="A63:B63"/>
    <mergeCell ref="B60:X60"/>
    <mergeCell ref="B62:X62"/>
    <mergeCell ref="B64:X64"/>
    <mergeCell ref="A61:B61"/>
    <mergeCell ref="B71:X71"/>
    <mergeCell ref="B58:X58"/>
    <mergeCell ref="B17:X17"/>
    <mergeCell ref="A42:B42"/>
    <mergeCell ref="A53:B53"/>
    <mergeCell ref="A55:B55"/>
    <mergeCell ref="A51:B51"/>
    <mergeCell ref="A45:B45"/>
    <mergeCell ref="B18:X18"/>
    <mergeCell ref="A20:B20"/>
    <mergeCell ref="B41:X41"/>
    <mergeCell ref="A24:B24"/>
    <mergeCell ref="B43:X43"/>
    <mergeCell ref="B19:X19"/>
    <mergeCell ref="A22:B22"/>
    <mergeCell ref="B32:X32"/>
    <mergeCell ref="A28:B28"/>
    <mergeCell ref="B21:X21"/>
    <mergeCell ref="A30:B30"/>
    <mergeCell ref="B27:X27"/>
    <mergeCell ref="A37:B37"/>
    <mergeCell ref="P4:X4"/>
    <mergeCell ref="P1:X1"/>
    <mergeCell ref="N2:X2"/>
    <mergeCell ref="O3:X3"/>
    <mergeCell ref="B2:F2"/>
    <mergeCell ref="B3:E3"/>
    <mergeCell ref="B4:E4"/>
    <mergeCell ref="B1:E1"/>
    <mergeCell ref="I1:L1"/>
  </mergeCells>
  <phoneticPr fontId="2" type="noConversion"/>
  <printOptions horizontalCentered="1"/>
  <pageMargins left="0.39370078740157483" right="0.39370078740157483" top="0.72" bottom="0.21" header="0" footer="0.17"/>
  <pageSetup paperSize="9" scale="5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0"/>
  <sheetViews>
    <sheetView view="pageBreakPreview" zoomScaleNormal="85" workbookViewId="0">
      <selection activeCell="E70" sqref="A1:G70"/>
    </sheetView>
  </sheetViews>
  <sheetFormatPr defaultColWidth="21" defaultRowHeight="15.75" customHeight="1" outlineLevelCol="1" x14ac:dyDescent="0.2"/>
  <cols>
    <col min="1" max="1" width="5.85546875" style="115" customWidth="1"/>
    <col min="2" max="2" width="99.42578125" style="116" customWidth="1"/>
    <col min="3" max="3" width="12.7109375" style="92" customWidth="1"/>
    <col min="4" max="4" width="13.7109375" style="92" customWidth="1"/>
    <col min="5" max="5" width="12.7109375" style="92" customWidth="1"/>
    <col min="6" max="6" width="27.85546875" style="92" customWidth="1"/>
    <col min="7" max="7" width="23" style="92" customWidth="1"/>
    <col min="8" max="8" width="2.28515625" style="92" customWidth="1"/>
    <col min="9" max="9" width="8.42578125" style="92" hidden="1" customWidth="1" outlineLevel="1"/>
    <col min="10" max="10" width="18.28515625" style="92" hidden="1" customWidth="1" outlineLevel="1"/>
    <col min="11" max="11" width="21" style="92" collapsed="1"/>
    <col min="12" max="16384" width="21" style="92"/>
  </cols>
  <sheetData>
    <row r="1" spans="1:256" ht="39" customHeight="1" thickBot="1" x14ac:dyDescent="0.25">
      <c r="C1" s="132"/>
      <c r="D1" s="419"/>
      <c r="E1" s="419"/>
      <c r="F1" s="419"/>
      <c r="G1" s="419"/>
      <c r="H1" s="133"/>
      <c r="J1" s="136">
        <v>1</v>
      </c>
    </row>
    <row r="2" spans="1:256" ht="26.25" customHeight="1" x14ac:dyDescent="0.2">
      <c r="A2" s="434" t="s">
        <v>207</v>
      </c>
      <c r="B2" s="434"/>
      <c r="C2" s="434"/>
      <c r="D2" s="434"/>
      <c r="E2" s="434"/>
      <c r="F2" s="434"/>
      <c r="G2" s="434"/>
      <c r="H2" s="134"/>
    </row>
    <row r="3" spans="1:256" ht="12.75" customHeight="1" x14ac:dyDescent="0.2">
      <c r="A3" s="435" t="s">
        <v>97</v>
      </c>
      <c r="B3" s="435"/>
      <c r="C3" s="435"/>
      <c r="D3" s="435"/>
      <c r="E3" s="435"/>
      <c r="F3" s="435"/>
      <c r="G3" s="435"/>
      <c r="H3" s="94"/>
    </row>
    <row r="4" spans="1:256" ht="13.5" customHeight="1" x14ac:dyDescent="0.2">
      <c r="A4" s="436" t="s">
        <v>4</v>
      </c>
      <c r="B4" s="436"/>
      <c r="C4" s="436"/>
      <c r="D4" s="436"/>
      <c r="E4" s="436"/>
      <c r="F4" s="436"/>
      <c r="G4" s="436"/>
      <c r="H4" s="135"/>
    </row>
    <row r="5" spans="1:256" ht="22.5" customHeight="1" x14ac:dyDescent="0.2">
      <c r="A5" s="437" t="s">
        <v>0</v>
      </c>
      <c r="B5" s="439" t="s">
        <v>21</v>
      </c>
      <c r="C5" s="439" t="s">
        <v>87</v>
      </c>
      <c r="D5" s="439"/>
      <c r="E5" s="439"/>
      <c r="F5" s="439"/>
      <c r="G5" s="439"/>
      <c r="H5" s="11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 ht="15.75" customHeight="1" x14ac:dyDescent="0.2">
      <c r="A6" s="437"/>
      <c r="B6" s="439"/>
      <c r="C6" s="439" t="s">
        <v>23</v>
      </c>
      <c r="D6" s="439" t="s">
        <v>18</v>
      </c>
      <c r="E6" s="439"/>
      <c r="F6" s="439"/>
      <c r="G6" s="439"/>
      <c r="H6" s="11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15.75" customHeight="1" x14ac:dyDescent="0.2">
      <c r="A7" s="437"/>
      <c r="B7" s="439"/>
      <c r="C7" s="439"/>
      <c r="D7" s="438" t="s">
        <v>25</v>
      </c>
      <c r="E7" s="438" t="s">
        <v>30</v>
      </c>
      <c r="F7" s="438" t="s">
        <v>114</v>
      </c>
      <c r="G7" s="438" t="s">
        <v>113</v>
      </c>
      <c r="H7" s="11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ht="43.5" customHeight="1" x14ac:dyDescent="0.2">
      <c r="A8" s="437"/>
      <c r="B8" s="439"/>
      <c r="C8" s="439"/>
      <c r="D8" s="438"/>
      <c r="E8" s="438"/>
      <c r="F8" s="438"/>
      <c r="G8" s="438"/>
      <c r="H8" s="11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6" customFormat="1" ht="15.75" customHeight="1" x14ac:dyDescent="0.2">
      <c r="A9" s="108">
        <v>1</v>
      </c>
      <c r="B9" s="27">
        <v>2</v>
      </c>
      <c r="C9" s="27">
        <v>3</v>
      </c>
      <c r="D9" s="27">
        <v>4</v>
      </c>
      <c r="E9" s="27">
        <v>5</v>
      </c>
      <c r="F9" s="29">
        <v>6</v>
      </c>
      <c r="G9" s="29">
        <v>7</v>
      </c>
      <c r="H9" s="119"/>
    </row>
    <row r="10" spans="1:256" ht="18" customHeight="1" x14ac:dyDescent="0.2">
      <c r="A10" s="108">
        <v>1</v>
      </c>
      <c r="B10" s="440" t="s">
        <v>26</v>
      </c>
      <c r="C10" s="440"/>
      <c r="D10" s="440"/>
      <c r="E10" s="440"/>
      <c r="F10" s="440"/>
      <c r="G10" s="440"/>
      <c r="H10" s="12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16.5" customHeight="1" x14ac:dyDescent="0.2">
      <c r="A11" s="28" t="s">
        <v>10</v>
      </c>
      <c r="B11" s="433" t="s">
        <v>94</v>
      </c>
      <c r="C11" s="433"/>
      <c r="D11" s="433"/>
      <c r="E11" s="433"/>
      <c r="F11" s="433"/>
      <c r="G11" s="433"/>
      <c r="H11" s="121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15" customHeight="1" x14ac:dyDescent="0.2">
      <c r="A12" s="28" t="s">
        <v>54</v>
      </c>
      <c r="B12" s="31" t="s">
        <v>115</v>
      </c>
      <c r="C12" s="48"/>
      <c r="D12" s="48"/>
      <c r="E12" s="48"/>
      <c r="F12" s="48"/>
      <c r="G12" s="48"/>
      <c r="H12" s="12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ht="17.25" customHeight="1" x14ac:dyDescent="0.2">
      <c r="A13" s="62" t="s">
        <v>35</v>
      </c>
      <c r="B13" s="31" t="s">
        <v>116</v>
      </c>
      <c r="C13" s="74"/>
      <c r="D13" s="74"/>
      <c r="E13" s="74"/>
      <c r="F13" s="74"/>
      <c r="G13" s="74"/>
      <c r="H13" s="123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18.75" customHeight="1" x14ac:dyDescent="0.2">
      <c r="A14" s="62" t="s">
        <v>55</v>
      </c>
      <c r="B14" s="31" t="s">
        <v>117</v>
      </c>
      <c r="C14" s="74"/>
      <c r="D14" s="74"/>
      <c r="E14" s="74"/>
      <c r="F14" s="74"/>
      <c r="G14" s="74"/>
      <c r="H14" s="123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ht="17.25" customHeight="1" x14ac:dyDescent="0.2">
      <c r="A15" s="62" t="s">
        <v>56</v>
      </c>
      <c r="B15" s="32" t="s">
        <v>118</v>
      </c>
      <c r="C15" s="76"/>
      <c r="D15" s="76"/>
      <c r="E15" s="76"/>
      <c r="F15" s="76"/>
      <c r="G15" s="76"/>
      <c r="H15" s="12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ht="18" customHeight="1" x14ac:dyDescent="0.2">
      <c r="A16" s="62" t="s">
        <v>38</v>
      </c>
      <c r="B16" s="33" t="s">
        <v>119</v>
      </c>
      <c r="C16" s="76"/>
      <c r="D16" s="76"/>
      <c r="E16" s="76"/>
      <c r="F16" s="76"/>
      <c r="G16" s="76"/>
      <c r="H16" s="12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ht="17.25" customHeight="1" x14ac:dyDescent="0.2">
      <c r="A17" s="62" t="s">
        <v>57</v>
      </c>
      <c r="B17" s="32" t="s">
        <v>22</v>
      </c>
      <c r="C17" s="76"/>
      <c r="D17" s="76"/>
      <c r="E17" s="76"/>
      <c r="F17" s="76"/>
      <c r="G17" s="76"/>
      <c r="H17" s="12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ht="17.25" customHeight="1" x14ac:dyDescent="0.2">
      <c r="A18" s="63"/>
      <c r="B18" s="32" t="s">
        <v>160</v>
      </c>
      <c r="C18" s="76">
        <f>C12+C13+C14+C15+C16+C17</f>
        <v>0</v>
      </c>
      <c r="D18" s="76">
        <f>D12+D13+D14+D15+D16+D17</f>
        <v>0</v>
      </c>
      <c r="E18" s="76">
        <f>E12+E13+E14+E15+E16+E17</f>
        <v>0</v>
      </c>
      <c r="F18" s="76">
        <f>F12+F13+F14+F15+F16+F17</f>
        <v>0</v>
      </c>
      <c r="G18" s="76">
        <f>G12+G13+G14+G15+G16+G17</f>
        <v>0</v>
      </c>
      <c r="H18" s="12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ht="12.75" x14ac:dyDescent="0.2">
      <c r="A19" s="62" t="s">
        <v>93</v>
      </c>
      <c r="B19" s="423" t="s">
        <v>88</v>
      </c>
      <c r="C19" s="424"/>
      <c r="D19" s="424"/>
      <c r="E19" s="424"/>
      <c r="F19" s="424"/>
      <c r="G19" s="425"/>
      <c r="H19" s="12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ht="20.25" customHeight="1" x14ac:dyDescent="0.2">
      <c r="A20" s="63" t="s">
        <v>11</v>
      </c>
      <c r="B20" s="175" t="s">
        <v>115</v>
      </c>
      <c r="C20" s="74">
        <f>C21+C22+C23</f>
        <v>1053.6369999999999</v>
      </c>
      <c r="D20" s="74">
        <f>D21+D22+D23</f>
        <v>1053.6369999999999</v>
      </c>
      <c r="E20" s="74"/>
      <c r="F20" s="74"/>
      <c r="G20" s="74"/>
      <c r="H20" s="12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ht="20.25" customHeight="1" x14ac:dyDescent="0.2">
      <c r="A21" s="7" t="s">
        <v>189</v>
      </c>
      <c r="B21" s="172" t="s">
        <v>197</v>
      </c>
      <c r="C21" s="173">
        <f>D21</f>
        <v>949.35699999999997</v>
      </c>
      <c r="D21" s="173">
        <v>949.35699999999997</v>
      </c>
      <c r="E21" s="75"/>
      <c r="F21" s="74"/>
      <c r="G21" s="30"/>
      <c r="H21" s="12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ht="25.5" customHeight="1" x14ac:dyDescent="0.2">
      <c r="A22" s="7" t="s">
        <v>190</v>
      </c>
      <c r="B22" s="164" t="s">
        <v>206</v>
      </c>
      <c r="C22" s="173">
        <f>D22</f>
        <v>47.97</v>
      </c>
      <c r="D22" s="173">
        <v>47.97</v>
      </c>
      <c r="E22" s="75"/>
      <c r="F22" s="74"/>
      <c r="G22" s="30"/>
      <c r="H22" s="12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 ht="24.75" customHeight="1" x14ac:dyDescent="0.2">
      <c r="A23" s="7" t="s">
        <v>198</v>
      </c>
      <c r="B23" s="164" t="s">
        <v>199</v>
      </c>
      <c r="C23" s="173">
        <f>D23</f>
        <v>56.31</v>
      </c>
      <c r="D23" s="174">
        <v>56.31</v>
      </c>
      <c r="E23" s="75"/>
      <c r="F23" s="74"/>
      <c r="G23" s="30"/>
      <c r="H23" s="12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ht="19.5" customHeight="1" x14ac:dyDescent="0.2">
      <c r="A24" s="63" t="s">
        <v>12</v>
      </c>
      <c r="B24" s="175" t="s">
        <v>116</v>
      </c>
      <c r="C24" s="170">
        <f>C25</f>
        <v>122.68</v>
      </c>
      <c r="D24" s="170">
        <f>D25</f>
        <v>122.68</v>
      </c>
      <c r="E24" s="30"/>
      <c r="F24" s="30"/>
      <c r="G24" s="30"/>
      <c r="H24" s="12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ht="42" customHeight="1" x14ac:dyDescent="0.2">
      <c r="A25" s="7" t="s">
        <v>200</v>
      </c>
      <c r="B25" s="176" t="s">
        <v>215</v>
      </c>
      <c r="C25" s="173">
        <f>D25</f>
        <v>122.68</v>
      </c>
      <c r="D25" s="177">
        <v>122.68</v>
      </c>
      <c r="E25" s="30"/>
      <c r="F25" s="30"/>
      <c r="G25" s="30"/>
      <c r="H25" s="12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ht="18" customHeight="1" x14ac:dyDescent="0.2">
      <c r="A26" s="62" t="s">
        <v>104</v>
      </c>
      <c r="B26" s="31" t="s">
        <v>117</v>
      </c>
      <c r="C26" s="30"/>
      <c r="D26" s="75"/>
      <c r="E26" s="30"/>
      <c r="F26" s="30"/>
      <c r="G26" s="30"/>
      <c r="H26" s="12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ht="15.75" customHeight="1" x14ac:dyDescent="0.2">
      <c r="A27" s="63" t="s">
        <v>105</v>
      </c>
      <c r="B27" s="37" t="s">
        <v>118</v>
      </c>
      <c r="C27" s="56">
        <f>C28</f>
        <v>161.39599999999999</v>
      </c>
      <c r="D27" s="179">
        <f>D28</f>
        <v>161.39599999999999</v>
      </c>
      <c r="E27" s="30"/>
      <c r="F27" s="30"/>
      <c r="G27" s="30"/>
      <c r="H27" s="12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ht="23.25" customHeight="1" x14ac:dyDescent="0.2">
      <c r="A28" s="7" t="s">
        <v>191</v>
      </c>
      <c r="B28" s="178" t="s">
        <v>208</v>
      </c>
      <c r="C28" s="173">
        <f>D28</f>
        <v>161.39599999999999</v>
      </c>
      <c r="D28" s="173">
        <v>161.39599999999999</v>
      </c>
      <c r="E28" s="75"/>
      <c r="F28" s="74"/>
      <c r="G28" s="30"/>
      <c r="H28" s="12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ht="15.75" customHeight="1" x14ac:dyDescent="0.2">
      <c r="A29" s="62" t="s">
        <v>42</v>
      </c>
      <c r="B29" s="33" t="s">
        <v>122</v>
      </c>
      <c r="C29" s="30"/>
      <c r="D29" s="75"/>
      <c r="E29" s="30"/>
      <c r="F29" s="30"/>
      <c r="G29" s="30"/>
      <c r="H29" s="12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ht="15.75" customHeight="1" x14ac:dyDescent="0.2">
      <c r="A30" s="62" t="s">
        <v>43</v>
      </c>
      <c r="B30" s="182" t="s">
        <v>123</v>
      </c>
      <c r="C30" s="191">
        <f>C31</f>
        <v>210.45</v>
      </c>
      <c r="D30" s="74">
        <f>D31</f>
        <v>210.45</v>
      </c>
      <c r="E30" s="30"/>
      <c r="F30" s="30"/>
      <c r="G30" s="30"/>
      <c r="H30" s="12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ht="15.75" customHeight="1" x14ac:dyDescent="0.2">
      <c r="A31" s="62" t="s">
        <v>211</v>
      </c>
      <c r="B31" s="164" t="s">
        <v>212</v>
      </c>
      <c r="C31" s="30">
        <v>210.45</v>
      </c>
      <c r="D31" s="75">
        <v>210.45</v>
      </c>
      <c r="E31" s="30"/>
      <c r="F31" s="30"/>
      <c r="G31" s="30"/>
      <c r="H31" s="12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ht="18" customHeight="1" x14ac:dyDescent="0.2">
      <c r="A32" s="62" t="s">
        <v>44</v>
      </c>
      <c r="B32" s="33" t="s">
        <v>119</v>
      </c>
      <c r="C32" s="30"/>
      <c r="D32" s="75"/>
      <c r="E32" s="30"/>
      <c r="F32" s="30"/>
      <c r="G32" s="30"/>
      <c r="H32" s="12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ht="18" customHeight="1" x14ac:dyDescent="0.2">
      <c r="A33" s="62" t="s">
        <v>58</v>
      </c>
      <c r="B33" s="32" t="s">
        <v>22</v>
      </c>
      <c r="C33" s="74"/>
      <c r="D33" s="74"/>
      <c r="E33" s="74"/>
      <c r="F33" s="74"/>
      <c r="G33" s="74"/>
      <c r="H33" s="12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ht="15" customHeight="1" x14ac:dyDescent="0.2">
      <c r="A34" s="63"/>
      <c r="B34" s="37" t="s">
        <v>168</v>
      </c>
      <c r="C34" s="76">
        <v>1548.17</v>
      </c>
      <c r="D34" s="76">
        <v>1548.17</v>
      </c>
      <c r="E34" s="76">
        <f>E20+E24+E27</f>
        <v>0</v>
      </c>
      <c r="F34" s="76">
        <f>F20+F24+F27</f>
        <v>0</v>
      </c>
      <c r="G34" s="76">
        <f>G20+G24+G27</f>
        <v>0</v>
      </c>
      <c r="H34" s="12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 ht="15.75" customHeight="1" x14ac:dyDescent="0.2">
      <c r="A35" s="62"/>
      <c r="B35" s="107" t="s">
        <v>13</v>
      </c>
      <c r="C35" s="105">
        <f>C18+C34</f>
        <v>1548.17</v>
      </c>
      <c r="D35" s="105">
        <f>D18+D34</f>
        <v>1548.17</v>
      </c>
      <c r="E35" s="105">
        <f>E18+E34</f>
        <v>0</v>
      </c>
      <c r="F35" s="106">
        <f>F18+F34</f>
        <v>0</v>
      </c>
      <c r="G35" s="106">
        <f>G18+G34</f>
        <v>0</v>
      </c>
      <c r="H35" s="129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ht="18" customHeight="1" x14ac:dyDescent="0.2">
      <c r="A36" s="108">
        <v>1</v>
      </c>
      <c r="B36" s="27">
        <v>2</v>
      </c>
      <c r="C36" s="27">
        <v>3</v>
      </c>
      <c r="D36" s="27">
        <v>4</v>
      </c>
      <c r="E36" s="27">
        <v>5</v>
      </c>
      <c r="F36" s="29">
        <v>6</v>
      </c>
      <c r="G36" s="29">
        <v>7</v>
      </c>
      <c r="H36" s="12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 ht="15.75" customHeight="1" x14ac:dyDescent="0.2">
      <c r="A37" s="63">
        <v>2</v>
      </c>
      <c r="B37" s="420" t="s">
        <v>27</v>
      </c>
      <c r="C37" s="421"/>
      <c r="D37" s="421"/>
      <c r="E37" s="421"/>
      <c r="F37" s="421"/>
      <c r="G37" s="422"/>
      <c r="H37" s="12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 ht="18" customHeight="1" x14ac:dyDescent="0.2">
      <c r="A38" s="62" t="s">
        <v>103</v>
      </c>
      <c r="B38" s="441" t="s">
        <v>95</v>
      </c>
      <c r="C38" s="442"/>
      <c r="D38" s="442"/>
      <c r="E38" s="442"/>
      <c r="F38" s="442"/>
      <c r="G38" s="443"/>
      <c r="H38" s="12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5" customFormat="1" ht="16.5" customHeight="1" x14ac:dyDescent="0.2">
      <c r="A39" s="62" t="s">
        <v>102</v>
      </c>
      <c r="B39" s="59" t="s">
        <v>120</v>
      </c>
      <c r="C39" s="48"/>
      <c r="D39" s="48"/>
      <c r="E39" s="48"/>
      <c r="F39" s="48"/>
      <c r="G39" s="48"/>
      <c r="H39" s="122"/>
    </row>
    <row r="40" spans="1:256" s="5" customFormat="1" ht="17.25" customHeight="1" x14ac:dyDescent="0.2">
      <c r="A40" s="62" t="s">
        <v>59</v>
      </c>
      <c r="B40" s="31" t="s">
        <v>116</v>
      </c>
      <c r="C40" s="48"/>
      <c r="D40" s="74"/>
      <c r="E40" s="48"/>
      <c r="F40" s="48"/>
      <c r="G40" s="48"/>
      <c r="H40" s="122"/>
    </row>
    <row r="41" spans="1:256" s="5" customFormat="1" ht="15.75" customHeight="1" x14ac:dyDescent="0.2">
      <c r="A41" s="62" t="s">
        <v>52</v>
      </c>
      <c r="B41" s="33" t="s">
        <v>119</v>
      </c>
      <c r="C41" s="74"/>
      <c r="D41" s="74"/>
      <c r="E41" s="74"/>
      <c r="F41" s="74"/>
      <c r="G41" s="74"/>
      <c r="H41" s="123"/>
    </row>
    <row r="42" spans="1:256" ht="12.75" x14ac:dyDescent="0.2">
      <c r="A42" s="62" t="s">
        <v>53</v>
      </c>
      <c r="B42" s="60" t="s">
        <v>22</v>
      </c>
      <c r="C42" s="76"/>
      <c r="D42" s="76"/>
      <c r="E42" s="34"/>
      <c r="F42" s="34"/>
      <c r="G42" s="34"/>
      <c r="H42" s="129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ht="12.75" x14ac:dyDescent="0.2">
      <c r="A43" s="63"/>
      <c r="B43" s="61" t="s">
        <v>169</v>
      </c>
      <c r="C43" s="76"/>
      <c r="D43" s="76"/>
      <c r="E43" s="76"/>
      <c r="F43" s="34"/>
      <c r="G43" s="34"/>
      <c r="H43" s="129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ht="12.75" x14ac:dyDescent="0.2">
      <c r="A44" s="62" t="s">
        <v>92</v>
      </c>
      <c r="B44" s="426" t="s">
        <v>89</v>
      </c>
      <c r="C44" s="427"/>
      <c r="D44" s="427"/>
      <c r="E44" s="427"/>
      <c r="F44" s="427"/>
      <c r="G44" s="428"/>
      <c r="H44" s="130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ht="18.75" customHeight="1" x14ac:dyDescent="0.2">
      <c r="A45" s="63" t="s">
        <v>14</v>
      </c>
      <c r="B45" s="180" t="s">
        <v>120</v>
      </c>
      <c r="C45" s="48">
        <f>C46+C47</f>
        <v>694.64100000000008</v>
      </c>
      <c r="D45" s="48">
        <f>D46+D47</f>
        <v>694.64100000000008</v>
      </c>
      <c r="E45" s="48"/>
      <c r="F45" s="48"/>
      <c r="G45" s="48"/>
      <c r="H45" s="128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ht="29.25" customHeight="1" x14ac:dyDescent="0.2">
      <c r="A46" s="7" t="s">
        <v>192</v>
      </c>
      <c r="B46" s="164" t="s">
        <v>203</v>
      </c>
      <c r="C46" s="173">
        <f>D46</f>
        <v>274.209</v>
      </c>
      <c r="D46" s="173">
        <v>274.209</v>
      </c>
      <c r="E46" s="48"/>
      <c r="F46" s="48"/>
      <c r="G46" s="48"/>
      <c r="H46" s="128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24.75" customHeight="1" x14ac:dyDescent="0.2">
      <c r="A47" s="7" t="s">
        <v>193</v>
      </c>
      <c r="B47" s="164" t="s">
        <v>204</v>
      </c>
      <c r="C47" s="173">
        <f>D47</f>
        <v>420.43200000000002</v>
      </c>
      <c r="D47" s="173">
        <v>420.43200000000002</v>
      </c>
      <c r="E47" s="75"/>
      <c r="F47" s="49"/>
      <c r="G47" s="49"/>
      <c r="H47" s="128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ht="15.75" customHeight="1" x14ac:dyDescent="0.2">
      <c r="A48" s="62" t="s">
        <v>15</v>
      </c>
      <c r="B48" s="31" t="s">
        <v>116</v>
      </c>
      <c r="C48" s="49"/>
      <c r="D48" s="49"/>
      <c r="E48" s="75"/>
      <c r="F48" s="49"/>
      <c r="G48" s="49"/>
      <c r="H48" s="128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</row>
    <row r="49" spans="1:256" ht="18" customHeight="1" x14ac:dyDescent="0.2">
      <c r="A49" s="62" t="s">
        <v>121</v>
      </c>
      <c r="B49" s="151" t="s">
        <v>122</v>
      </c>
      <c r="C49" s="49"/>
      <c r="D49" s="75"/>
      <c r="E49" s="48"/>
      <c r="F49" s="48"/>
      <c r="G49" s="48"/>
      <c r="H49" s="128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ht="18" customHeight="1" x14ac:dyDescent="0.2">
      <c r="A50" s="62" t="s">
        <v>16</v>
      </c>
      <c r="B50" s="33" t="s">
        <v>123</v>
      </c>
      <c r="C50" s="49"/>
      <c r="D50" s="75"/>
      <c r="E50" s="48"/>
      <c r="F50" s="48"/>
      <c r="G50" s="48"/>
      <c r="H50" s="128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</row>
    <row r="51" spans="1:256" ht="19.5" customHeight="1" x14ac:dyDescent="0.2">
      <c r="A51" s="63" t="s">
        <v>171</v>
      </c>
      <c r="B51" s="182" t="s">
        <v>119</v>
      </c>
      <c r="C51" s="48">
        <f>C52+C53</f>
        <v>414.74799999999999</v>
      </c>
      <c r="D51" s="48">
        <f>D52+D53</f>
        <v>414.74799999999999</v>
      </c>
      <c r="E51" s="75"/>
      <c r="F51" s="49"/>
      <c r="G51" s="49"/>
      <c r="H51" s="128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ht="26.25" customHeight="1" x14ac:dyDescent="0.2">
      <c r="A52" s="171" t="s">
        <v>194</v>
      </c>
      <c r="B52" s="181" t="s">
        <v>205</v>
      </c>
      <c r="C52" s="173">
        <f>D52</f>
        <v>80.748000000000005</v>
      </c>
      <c r="D52" s="174">
        <v>80.748000000000005</v>
      </c>
      <c r="E52" s="75"/>
      <c r="F52" s="49"/>
      <c r="G52" s="49"/>
      <c r="H52" s="128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ht="15" customHeight="1" x14ac:dyDescent="0.2">
      <c r="A53" s="171" t="s">
        <v>210</v>
      </c>
      <c r="B53" s="190" t="s">
        <v>213</v>
      </c>
      <c r="C53" s="173">
        <v>334</v>
      </c>
      <c r="D53" s="174">
        <v>334</v>
      </c>
      <c r="E53" s="75"/>
      <c r="F53" s="49"/>
      <c r="G53" s="49"/>
      <c r="H53" s="128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ht="15.75" customHeight="1" x14ac:dyDescent="0.2">
      <c r="A54" s="62" t="s">
        <v>172</v>
      </c>
      <c r="B54" s="60" t="s">
        <v>22</v>
      </c>
      <c r="C54" s="35"/>
      <c r="D54" s="77"/>
      <c r="E54" s="77"/>
      <c r="F54" s="35"/>
      <c r="G54" s="35"/>
      <c r="H54" s="130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ht="15.75" customHeight="1" x14ac:dyDescent="0.2">
      <c r="A55" s="63"/>
      <c r="B55" s="60" t="s">
        <v>170</v>
      </c>
      <c r="C55" s="77"/>
      <c r="D55" s="77"/>
      <c r="E55" s="77"/>
      <c r="F55" s="77"/>
      <c r="G55" s="77"/>
      <c r="H55" s="130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ht="15.75" customHeight="1" x14ac:dyDescent="0.2">
      <c r="A56" s="62"/>
      <c r="B56" s="104" t="s">
        <v>17</v>
      </c>
      <c r="C56" s="105">
        <f>C45+C51</f>
        <v>1109.3890000000001</v>
      </c>
      <c r="D56" s="105">
        <f>D45+D51</f>
        <v>1109.3890000000001</v>
      </c>
      <c r="E56" s="105">
        <f>SUM(E47:E55)</f>
        <v>0</v>
      </c>
      <c r="F56" s="105">
        <f>SUM(F47:F55)</f>
        <v>0</v>
      </c>
      <c r="G56" s="106">
        <f>G55+G43</f>
        <v>0</v>
      </c>
      <c r="H56" s="129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ht="15.75" customHeight="1" x14ac:dyDescent="0.2">
      <c r="A57" s="62"/>
      <c r="B57" s="104" t="s">
        <v>29</v>
      </c>
      <c r="C57" s="105">
        <f>C35+C56</f>
        <v>2657.5590000000002</v>
      </c>
      <c r="D57" s="105">
        <f>D35+D56</f>
        <v>2657.5590000000002</v>
      </c>
      <c r="E57" s="105">
        <f>E56+E35</f>
        <v>0</v>
      </c>
      <c r="F57" s="106">
        <f>F56+F35</f>
        <v>0</v>
      </c>
      <c r="G57" s="106">
        <f>G56+G35</f>
        <v>0</v>
      </c>
      <c r="H57" s="129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</row>
    <row r="58" spans="1:256" ht="15.75" customHeight="1" x14ac:dyDescent="0.2">
      <c r="A58" s="147"/>
      <c r="B58" s="91"/>
      <c r="C58" s="124"/>
      <c r="D58" s="124"/>
      <c r="E58" s="124"/>
      <c r="F58" s="129"/>
      <c r="G58" s="129"/>
      <c r="H58" s="129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ht="15.75" customHeight="1" x14ac:dyDescent="0.2">
      <c r="A59" s="147"/>
      <c r="B59" s="148"/>
      <c r="C59" s="124"/>
      <c r="D59" s="124"/>
      <c r="E59" s="124"/>
      <c r="F59" s="129"/>
      <c r="G59" s="129"/>
      <c r="H59" s="129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 ht="15.75" customHeight="1" x14ac:dyDescent="0.2">
      <c r="A60" s="147"/>
      <c r="B60" s="148"/>
      <c r="C60" s="124"/>
      <c r="D60" s="124"/>
      <c r="E60" s="124"/>
      <c r="F60" s="129"/>
      <c r="G60" s="129"/>
      <c r="H60" s="129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 ht="26.25" customHeight="1" x14ac:dyDescent="0.2">
      <c r="A61" s="430" t="s">
        <v>107</v>
      </c>
      <c r="B61" s="430"/>
      <c r="C61" s="70"/>
      <c r="D61" s="70"/>
      <c r="E61" s="429" t="s">
        <v>145</v>
      </c>
      <c r="F61" s="429"/>
      <c r="G61" s="70"/>
      <c r="H61" s="70"/>
    </row>
    <row r="62" spans="1:256" ht="15.75" hidden="1" customHeight="1" x14ac:dyDescent="0.2">
      <c r="A62" s="109"/>
      <c r="B62" s="70"/>
      <c r="C62" s="70"/>
      <c r="D62" s="70"/>
      <c r="E62" s="70"/>
      <c r="F62" s="70"/>
      <c r="G62" s="70"/>
      <c r="H62" s="70"/>
    </row>
    <row r="63" spans="1:256" ht="15.75" hidden="1" customHeight="1" x14ac:dyDescent="0.2">
      <c r="A63" s="109"/>
      <c r="B63" s="70"/>
      <c r="C63" s="70"/>
      <c r="D63" s="70"/>
      <c r="E63" s="70"/>
      <c r="F63" s="70"/>
      <c r="G63" s="70"/>
      <c r="H63" s="70"/>
    </row>
    <row r="64" spans="1:256" ht="15.75" customHeight="1" x14ac:dyDescent="0.2">
      <c r="A64" s="110"/>
      <c r="B64" s="111" t="s">
        <v>65</v>
      </c>
      <c r="C64" s="444"/>
      <c r="D64" s="444"/>
      <c r="E64" s="444" t="s">
        <v>64</v>
      </c>
      <c r="F64" s="444"/>
      <c r="G64" s="111"/>
      <c r="H64" s="111"/>
    </row>
    <row r="65" spans="1:8" ht="15.75" customHeight="1" x14ac:dyDescent="0.2">
      <c r="A65" s="110"/>
      <c r="B65" s="111"/>
      <c r="C65" s="111"/>
      <c r="D65" s="111"/>
      <c r="E65" s="111"/>
      <c r="F65" s="111"/>
      <c r="G65" s="111"/>
      <c r="H65" s="111"/>
    </row>
    <row r="66" spans="1:8" ht="24.75" customHeight="1" x14ac:dyDescent="0.2">
      <c r="A66" s="431" t="s">
        <v>108</v>
      </c>
      <c r="B66" s="431"/>
      <c r="C66" s="112"/>
      <c r="D66" s="112"/>
      <c r="E66" s="432" t="s">
        <v>98</v>
      </c>
      <c r="F66" s="432"/>
      <c r="G66" s="112"/>
      <c r="H66" s="112"/>
    </row>
    <row r="67" spans="1:8" ht="24.75" customHeight="1" x14ac:dyDescent="0.2">
      <c r="A67" s="112"/>
      <c r="B67" s="112"/>
      <c r="C67" s="112"/>
      <c r="D67" s="112"/>
      <c r="E67" s="146"/>
      <c r="F67" s="146"/>
      <c r="G67" s="112"/>
      <c r="H67" s="112"/>
    </row>
    <row r="68" spans="1:8" ht="13.5" customHeight="1" x14ac:dyDescent="0.2">
      <c r="A68" s="113"/>
      <c r="B68" s="114"/>
      <c r="C68" s="419" t="s">
        <v>91</v>
      </c>
      <c r="D68" s="419"/>
      <c r="E68" s="419" t="s">
        <v>64</v>
      </c>
      <c r="F68" s="419"/>
      <c r="G68" s="114"/>
      <c r="H68" s="114"/>
    </row>
    <row r="69" spans="1:8" ht="15" customHeight="1" x14ac:dyDescent="0.2">
      <c r="A69" s="431" t="s">
        <v>99</v>
      </c>
      <c r="B69" s="431"/>
      <c r="C69" s="112"/>
      <c r="D69" s="112"/>
      <c r="E69" s="432" t="s">
        <v>126</v>
      </c>
      <c r="F69" s="432"/>
      <c r="G69" s="112"/>
      <c r="H69" s="112"/>
    </row>
    <row r="70" spans="1:8" ht="15.75" customHeight="1" x14ac:dyDescent="0.2">
      <c r="A70" s="113"/>
      <c r="B70" s="114"/>
      <c r="C70" s="114" t="s">
        <v>90</v>
      </c>
      <c r="D70" s="114"/>
      <c r="E70" s="419" t="s">
        <v>64</v>
      </c>
      <c r="F70" s="419"/>
      <c r="G70" s="419"/>
      <c r="H70" s="114"/>
    </row>
  </sheetData>
  <mergeCells count="30">
    <mergeCell ref="E68:F68"/>
    <mergeCell ref="D6:G6"/>
    <mergeCell ref="C5:G5"/>
    <mergeCell ref="D7:D8"/>
    <mergeCell ref="E7:E8"/>
    <mergeCell ref="B10:G10"/>
    <mergeCell ref="E66:F66"/>
    <mergeCell ref="B38:G38"/>
    <mergeCell ref="C64:D64"/>
    <mergeCell ref="E64:F64"/>
    <mergeCell ref="D1:G1"/>
    <mergeCell ref="B11:G11"/>
    <mergeCell ref="A2:G2"/>
    <mergeCell ref="A3:G3"/>
    <mergeCell ref="A4:G4"/>
    <mergeCell ref="A5:A8"/>
    <mergeCell ref="F7:F8"/>
    <mergeCell ref="C6:C8"/>
    <mergeCell ref="B5:B8"/>
    <mergeCell ref="G7:G8"/>
    <mergeCell ref="E70:G70"/>
    <mergeCell ref="B37:G37"/>
    <mergeCell ref="B19:G19"/>
    <mergeCell ref="B44:G44"/>
    <mergeCell ref="E61:F61"/>
    <mergeCell ref="A61:B61"/>
    <mergeCell ref="A66:B66"/>
    <mergeCell ref="A69:B69"/>
    <mergeCell ref="E69:F69"/>
    <mergeCell ref="C68:D68"/>
  </mergeCells>
  <phoneticPr fontId="2" type="noConversion"/>
  <pageMargins left="0.31496062992125984" right="0.31496062992125984" top="0.15748031496062992" bottom="0.35433070866141736" header="0.31496062992125984" footer="0.31496062992125984"/>
  <pageSetup paperSize="9" scale="72" fitToHeight="3" orientation="landscape" verticalDpi="200" r:id="rId1"/>
  <rowBreaks count="1" manualBreakCount="1">
    <brk id="3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pane xSplit="1" ySplit="4" topLeftCell="B11" activePane="bottomRight" state="frozen"/>
      <selection pane="topRight" activeCell="B1" sqref="B1"/>
      <selection pane="bottomLeft" activeCell="A6" sqref="A6"/>
      <selection pane="bottomRight" activeCell="B37" sqref="B37"/>
    </sheetView>
  </sheetViews>
  <sheetFormatPr defaultRowHeight="12.75" x14ac:dyDescent="0.2"/>
  <cols>
    <col min="1" max="1" width="5.5703125" customWidth="1"/>
    <col min="2" max="2" width="79.7109375" customWidth="1"/>
    <col min="3" max="3" width="11.5703125" customWidth="1"/>
    <col min="5" max="5" width="10.140625" bestFit="1" customWidth="1"/>
  </cols>
  <sheetData>
    <row r="1" spans="1:9" ht="30" customHeight="1" x14ac:dyDescent="0.2">
      <c r="A1" s="58"/>
      <c r="B1" s="446" t="s">
        <v>209</v>
      </c>
      <c r="C1" s="446"/>
      <c r="D1" s="58"/>
      <c r="E1" s="58"/>
      <c r="F1" s="58"/>
      <c r="G1" s="58"/>
      <c r="H1" s="58"/>
      <c r="I1" s="58"/>
    </row>
    <row r="2" spans="1:9" x14ac:dyDescent="0.2">
      <c r="A2" s="58"/>
      <c r="B2" s="58"/>
      <c r="C2" s="58"/>
      <c r="D2" s="58"/>
      <c r="E2" s="58"/>
      <c r="F2" s="58"/>
      <c r="G2" s="58"/>
      <c r="H2" s="58"/>
      <c r="I2" s="58"/>
    </row>
    <row r="3" spans="1:9" x14ac:dyDescent="0.2">
      <c r="A3" s="58"/>
      <c r="B3" s="58"/>
      <c r="C3" s="58"/>
      <c r="D3" s="58"/>
      <c r="E3" s="58"/>
      <c r="F3" s="58"/>
      <c r="G3" s="58"/>
      <c r="H3" s="58"/>
      <c r="I3" s="58"/>
    </row>
    <row r="4" spans="1:9" x14ac:dyDescent="0.2">
      <c r="A4" s="185">
        <v>1</v>
      </c>
      <c r="B4" s="447" t="str">
        <f>'Додаток 6'!B10</f>
        <v>ВОДОПОСТАЧАННЯ</v>
      </c>
      <c r="C4" s="448"/>
      <c r="D4" s="58"/>
      <c r="E4" s="58"/>
      <c r="F4" s="58"/>
      <c r="G4" s="58"/>
      <c r="H4" s="58"/>
      <c r="I4" s="58"/>
    </row>
    <row r="5" spans="1:9" ht="24" customHeight="1" x14ac:dyDescent="0.2">
      <c r="A5" s="63" t="s">
        <v>11</v>
      </c>
      <c r="B5" s="186" t="str">
        <f>'Додаток 6'!B20</f>
        <v>Заходи зі зниження питомих витрат, а також втрат енергоресурсів , у т.ч.:</v>
      </c>
      <c r="C5" s="71">
        <f>C6+C7+C8</f>
        <v>1053.6369999999999</v>
      </c>
      <c r="D5" s="58"/>
      <c r="E5" s="58"/>
      <c r="F5" s="58"/>
      <c r="G5" s="58"/>
      <c r="H5" s="58"/>
      <c r="I5" s="58"/>
    </row>
    <row r="6" spans="1:9" ht="26.25" customHeight="1" x14ac:dyDescent="0.2">
      <c r="A6" s="7" t="s">
        <v>189</v>
      </c>
      <c r="B6" s="172" t="s">
        <v>197</v>
      </c>
      <c r="C6" s="173">
        <f>'Додаток 6'!C21</f>
        <v>949.35699999999997</v>
      </c>
      <c r="D6" s="58"/>
      <c r="E6" s="58"/>
      <c r="F6" s="58"/>
      <c r="G6" s="58"/>
      <c r="H6" s="58"/>
      <c r="I6" s="58"/>
    </row>
    <row r="7" spans="1:9" ht="27.75" customHeight="1" x14ac:dyDescent="0.2">
      <c r="A7" s="7" t="s">
        <v>190</v>
      </c>
      <c r="B7" s="164" t="s">
        <v>206</v>
      </c>
      <c r="C7" s="173">
        <f>'Додаток 6'!C22</f>
        <v>47.97</v>
      </c>
      <c r="D7" s="58"/>
      <c r="E7" s="58"/>
      <c r="F7" s="58"/>
      <c r="G7" s="58"/>
      <c r="H7" s="58"/>
      <c r="I7" s="58"/>
    </row>
    <row r="8" spans="1:9" ht="25.5" customHeight="1" x14ac:dyDescent="0.2">
      <c r="A8" s="7" t="s">
        <v>198</v>
      </c>
      <c r="B8" s="164" t="s">
        <v>199</v>
      </c>
      <c r="C8" s="173">
        <f>'Додаток 6'!C23</f>
        <v>56.31</v>
      </c>
      <c r="D8" s="58"/>
      <c r="E8" s="58"/>
      <c r="F8" s="58"/>
      <c r="G8" s="58"/>
      <c r="H8" s="58"/>
      <c r="I8" s="58"/>
    </row>
    <row r="9" spans="1:9" ht="18.75" customHeight="1" x14ac:dyDescent="0.2">
      <c r="A9" s="63" t="s">
        <v>12</v>
      </c>
      <c r="B9" s="186" t="str">
        <f>'Додаток 6'!B13</f>
        <v>Заходи щодо забезпечення технологічного та/або комерційного обліку ресурсів</v>
      </c>
      <c r="C9" s="71">
        <f>C10</f>
        <v>122.68</v>
      </c>
      <c r="D9" s="58"/>
      <c r="E9" s="58"/>
      <c r="F9" s="58"/>
      <c r="G9" s="58"/>
      <c r="H9" s="58"/>
      <c r="I9" s="58"/>
    </row>
    <row r="10" spans="1:9" ht="49.5" customHeight="1" x14ac:dyDescent="0.2">
      <c r="A10" s="7" t="s">
        <v>200</v>
      </c>
      <c r="B10" s="176" t="s">
        <v>201</v>
      </c>
      <c r="C10" s="184">
        <f>'Додаток 6'!C25</f>
        <v>122.68</v>
      </c>
      <c r="D10" s="58"/>
      <c r="E10" s="58"/>
      <c r="F10" s="58"/>
      <c r="G10" s="58"/>
      <c r="H10" s="58"/>
      <c r="I10" s="58"/>
    </row>
    <row r="11" spans="1:9" ht="19.5" customHeight="1" x14ac:dyDescent="0.2">
      <c r="A11" s="63" t="s">
        <v>105</v>
      </c>
      <c r="B11" s="186" t="str">
        <f>'Додаток 6'!B15</f>
        <v>Заходи щодо  підвищення якості послуг з централізованого водопостачання</v>
      </c>
      <c r="C11" s="71">
        <f>C12</f>
        <v>161.39599999999999</v>
      </c>
      <c r="D11" s="58"/>
      <c r="E11" s="58"/>
      <c r="F11" s="58"/>
      <c r="G11" s="58"/>
      <c r="H11" s="58"/>
      <c r="I11" s="58"/>
    </row>
    <row r="12" spans="1:9" ht="36.75" customHeight="1" x14ac:dyDescent="0.2">
      <c r="A12" s="7" t="s">
        <v>191</v>
      </c>
      <c r="B12" s="178" t="s">
        <v>208</v>
      </c>
      <c r="C12" s="145">
        <f>'Додаток 6'!C28</f>
        <v>161.39599999999999</v>
      </c>
      <c r="D12" s="58"/>
      <c r="E12" s="58"/>
      <c r="F12" s="58"/>
      <c r="G12" s="58"/>
      <c r="H12" s="58"/>
      <c r="I12" s="58"/>
    </row>
    <row r="13" spans="1:9" ht="25.5" customHeight="1" x14ac:dyDescent="0.2">
      <c r="A13" s="62" t="s">
        <v>43</v>
      </c>
      <c r="B13" s="183" t="s">
        <v>123</v>
      </c>
      <c r="C13" s="189">
        <f>C14</f>
        <v>210.45</v>
      </c>
      <c r="D13" s="58"/>
      <c r="E13" s="58"/>
      <c r="F13" s="58"/>
      <c r="G13" s="58"/>
      <c r="H13" s="58"/>
      <c r="I13" s="58"/>
    </row>
    <row r="14" spans="1:9" ht="18.75" customHeight="1" x14ac:dyDescent="0.2">
      <c r="A14" s="7" t="s">
        <v>211</v>
      </c>
      <c r="B14" s="188" t="s">
        <v>212</v>
      </c>
      <c r="C14" s="145">
        <v>210.45</v>
      </c>
      <c r="D14" s="58"/>
      <c r="E14" s="58"/>
      <c r="F14" s="58"/>
      <c r="G14" s="58"/>
      <c r="H14" s="58"/>
      <c r="I14" s="58"/>
    </row>
    <row r="15" spans="1:9" ht="13.5" customHeight="1" x14ac:dyDescent="0.2">
      <c r="A15" s="65"/>
      <c r="B15" s="66" t="str">
        <f>'Додаток 6'!B18</f>
        <v>Усього за пунктом 1.1</v>
      </c>
      <c r="C15" s="72">
        <v>1548.17</v>
      </c>
      <c r="D15" s="58"/>
      <c r="E15" s="58"/>
      <c r="F15" s="58"/>
      <c r="G15" s="58"/>
      <c r="H15" s="58"/>
      <c r="I15" s="58"/>
    </row>
    <row r="16" spans="1:9" ht="14.25" customHeight="1" x14ac:dyDescent="0.2">
      <c r="A16" s="65"/>
      <c r="B16" s="68" t="str">
        <f>'Додаток 6'!B35</f>
        <v>Усього за розділом 1</v>
      </c>
      <c r="C16" s="73">
        <f>C15</f>
        <v>1548.17</v>
      </c>
      <c r="D16" s="58"/>
      <c r="E16" s="58"/>
      <c r="F16" s="58"/>
      <c r="G16" s="58"/>
      <c r="H16" s="58"/>
      <c r="I16" s="58"/>
    </row>
    <row r="17" spans="1:9" x14ac:dyDescent="0.2">
      <c r="A17" s="185">
        <v>2</v>
      </c>
      <c r="B17" s="447" t="str">
        <f>'Додаток 6'!B37</f>
        <v>ВОДОВІДВЕДЕННЯ</v>
      </c>
      <c r="C17" s="448"/>
      <c r="D17" s="58"/>
      <c r="E17" s="58"/>
      <c r="F17" s="58"/>
      <c r="G17" s="58"/>
      <c r="H17" s="58"/>
      <c r="I17" s="58"/>
    </row>
    <row r="18" spans="1:9" ht="23.25" customHeight="1" x14ac:dyDescent="0.2">
      <c r="A18" s="63" t="s">
        <v>14</v>
      </c>
      <c r="B18" s="67" t="str">
        <f>'Додаток 6'!B39</f>
        <v>Заходи зі зниження питомих витрат, а також втрат енергоресурсів</v>
      </c>
      <c r="C18" s="71">
        <f>C19+C20</f>
        <v>694.64100000000008</v>
      </c>
      <c r="D18" s="58"/>
      <c r="E18" s="58"/>
      <c r="F18" s="58"/>
      <c r="G18" s="58"/>
      <c r="H18" s="58"/>
      <c r="I18" s="58"/>
    </row>
    <row r="19" spans="1:9" ht="27.75" customHeight="1" x14ac:dyDescent="0.2">
      <c r="A19" s="7" t="s">
        <v>192</v>
      </c>
      <c r="B19" s="164" t="s">
        <v>203</v>
      </c>
      <c r="C19" s="141">
        <f>'Додаток 6'!C46</f>
        <v>274.209</v>
      </c>
      <c r="D19" s="58"/>
      <c r="E19" s="58"/>
      <c r="F19" s="58"/>
      <c r="G19" s="58"/>
      <c r="H19" s="58"/>
      <c r="I19" s="58"/>
    </row>
    <row r="20" spans="1:9" ht="39.75" customHeight="1" x14ac:dyDescent="0.2">
      <c r="A20" s="7" t="s">
        <v>193</v>
      </c>
      <c r="B20" s="164" t="s">
        <v>204</v>
      </c>
      <c r="C20" s="141">
        <f>'Додаток 6'!C47</f>
        <v>420.43200000000002</v>
      </c>
      <c r="D20" s="58"/>
      <c r="E20" s="58"/>
      <c r="F20" s="58"/>
      <c r="G20" s="58"/>
      <c r="H20" s="58"/>
      <c r="I20" s="58"/>
    </row>
    <row r="21" spans="1:9" ht="26.25" customHeight="1" x14ac:dyDescent="0.2">
      <c r="A21" s="63" t="s">
        <v>171</v>
      </c>
      <c r="B21" s="67" t="str">
        <f>'Додаток 6'!B41</f>
        <v>Заходи щодо підвищення екологічної безпеки та охорони навколишнього середовища</v>
      </c>
      <c r="C21" s="71">
        <f>C22+C23</f>
        <v>414.74799999999999</v>
      </c>
      <c r="D21" s="58"/>
      <c r="E21" s="58"/>
      <c r="F21" s="58"/>
      <c r="G21" s="58"/>
      <c r="H21" s="58"/>
      <c r="I21" s="58"/>
    </row>
    <row r="22" spans="1:9" ht="37.5" customHeight="1" x14ac:dyDescent="0.2">
      <c r="A22" s="171" t="s">
        <v>194</v>
      </c>
      <c r="B22" s="181" t="s">
        <v>205</v>
      </c>
      <c r="C22" s="145">
        <f>'Додаток 6'!C52</f>
        <v>80.748000000000005</v>
      </c>
      <c r="D22" s="58"/>
      <c r="E22" s="58"/>
      <c r="F22" s="58"/>
      <c r="G22" s="58"/>
      <c r="H22" s="58"/>
      <c r="I22" s="58"/>
    </row>
    <row r="23" spans="1:9" ht="21" customHeight="1" x14ac:dyDescent="0.2">
      <c r="A23" s="171" t="s">
        <v>210</v>
      </c>
      <c r="B23" s="190" t="s">
        <v>213</v>
      </c>
      <c r="C23" s="145">
        <v>334</v>
      </c>
      <c r="D23" s="58"/>
      <c r="E23" s="58"/>
      <c r="F23" s="58"/>
      <c r="G23" s="58"/>
      <c r="H23" s="58"/>
      <c r="I23" s="58"/>
    </row>
    <row r="24" spans="1:9" ht="14.25" customHeight="1" x14ac:dyDescent="0.2">
      <c r="A24" s="185" t="s">
        <v>109</v>
      </c>
      <c r="B24" s="68" t="str">
        <f>'Додаток 6'!B56</f>
        <v>Усього за розділом 2</v>
      </c>
      <c r="C24" s="71">
        <f>C18+C21</f>
        <v>1109.3890000000001</v>
      </c>
      <c r="D24" s="58"/>
      <c r="E24" s="58"/>
      <c r="F24" s="58"/>
      <c r="G24" s="58"/>
      <c r="H24" s="58"/>
      <c r="I24" s="58"/>
    </row>
    <row r="25" spans="1:9" ht="15.75" customHeight="1" x14ac:dyDescent="0.2">
      <c r="A25" s="185"/>
      <c r="B25" s="149" t="str">
        <f>'Додаток 6'!B57</f>
        <v>Усього за інвестпрограмою</v>
      </c>
      <c r="C25" s="71">
        <f>C24+C16</f>
        <v>2657.5590000000002</v>
      </c>
      <c r="D25" s="58"/>
      <c r="E25" s="58"/>
      <c r="F25" s="58"/>
      <c r="G25" s="58"/>
      <c r="H25" s="58"/>
      <c r="I25" s="58"/>
    </row>
    <row r="28" spans="1:9" x14ac:dyDescent="0.2">
      <c r="A28" s="445" t="s">
        <v>127</v>
      </c>
      <c r="B28" s="445"/>
      <c r="C28" s="445"/>
    </row>
  </sheetData>
  <mergeCells count="4">
    <mergeCell ref="A28:C28"/>
    <mergeCell ref="B1:C1"/>
    <mergeCell ref="B17:C17"/>
    <mergeCell ref="B4:C4"/>
  </mergeCells>
  <phoneticPr fontId="2" type="noConversion"/>
  <pageMargins left="0.19685039370078741" right="0.19685039370078741" top="0.19685039370078741" bottom="0.19685039370078741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 додаток 4</vt:lpstr>
      <vt:lpstr>Додаток 5</vt:lpstr>
      <vt:lpstr>Додаток 6</vt:lpstr>
      <vt:lpstr>инвест</vt:lpstr>
      <vt:lpstr>' додаток 4'!Область_печати</vt:lpstr>
      <vt:lpstr>'Додаток 5'!Область_печати</vt:lpstr>
      <vt:lpstr>'Додаток 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Пользователь Windows</cp:lastModifiedBy>
  <cp:lastPrinted>2017-03-20T08:18:28Z</cp:lastPrinted>
  <dcterms:created xsi:type="dcterms:W3CDTF">2011-09-13T12:33:42Z</dcterms:created>
  <dcterms:modified xsi:type="dcterms:W3CDTF">2021-11-04T08:57:13Z</dcterms:modified>
</cp:coreProperties>
</file>